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75" windowHeight="11850"/>
  </bookViews>
  <sheets>
    <sheet name="2023" sheetId="15" r:id="rId1"/>
    <sheet name="2022" sheetId="14" r:id="rId2"/>
    <sheet name="2021" sheetId="13" r:id="rId3"/>
    <sheet name="2020" sheetId="12" r:id="rId4"/>
    <sheet name="2019" sheetId="11" r:id="rId5"/>
    <sheet name="2018" sheetId="10" r:id="rId6"/>
    <sheet name="2017" sheetId="9" r:id="rId7"/>
    <sheet name="2016" sheetId="8" r:id="rId8"/>
    <sheet name="2015" sheetId="7" r:id="rId9"/>
    <sheet name="2014" sheetId="6" r:id="rId10"/>
    <sheet name="2013" sheetId="5" r:id="rId11"/>
    <sheet name="2012" sheetId="4" r:id="rId12"/>
    <sheet name="2011" sheetId="2" r:id="rId13"/>
    <sheet name="2010" sheetId="1" r:id="rId14"/>
  </sheets>
  <calcPr calcId="125725" concurrentCalc="0"/>
</workbook>
</file>

<file path=xl/calcChain.xml><?xml version="1.0" encoding="utf-8"?>
<calcChain xmlns="http://schemas.openxmlformats.org/spreadsheetml/2006/main">
  <c r="J18" i="15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G8"/>
  <c r="G9"/>
  <c r="G10"/>
  <c r="G11"/>
  <c r="G12"/>
  <c r="G13"/>
  <c r="G14"/>
  <c r="G15"/>
  <c r="G16"/>
  <c r="G17"/>
  <c r="G18"/>
  <c r="G20"/>
  <c r="K7"/>
  <c r="K8"/>
  <c r="K9"/>
  <c r="J10"/>
  <c r="K10"/>
  <c r="K11"/>
  <c r="K12"/>
  <c r="K13"/>
  <c r="K14"/>
  <c r="K15"/>
  <c r="K16"/>
  <c r="K17"/>
  <c r="K18"/>
  <c r="K20"/>
  <c r="L20"/>
  <c r="J11"/>
  <c r="J15"/>
  <c r="J20"/>
  <c r="I20"/>
  <c r="H20"/>
  <c r="F20"/>
  <c r="E20"/>
  <c r="L18"/>
  <c r="D18"/>
  <c r="L17"/>
  <c r="D17"/>
  <c r="L16"/>
  <c r="D16"/>
  <c r="L15"/>
  <c r="D15"/>
  <c r="L14"/>
  <c r="D14"/>
  <c r="L13"/>
  <c r="D13"/>
  <c r="L12"/>
  <c r="D12"/>
  <c r="L11"/>
  <c r="D11"/>
  <c r="L10"/>
  <c r="D10"/>
  <c r="L9"/>
  <c r="D9"/>
  <c r="L8"/>
  <c r="D8"/>
  <c r="L7"/>
  <c r="D7"/>
  <c r="J18" i="14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G8"/>
  <c r="G9"/>
  <c r="G10"/>
  <c r="G11"/>
  <c r="G12"/>
  <c r="G13"/>
  <c r="G14"/>
  <c r="G15"/>
  <c r="G16"/>
  <c r="G17"/>
  <c r="G18"/>
  <c r="G20"/>
  <c r="K7"/>
  <c r="K8"/>
  <c r="K9"/>
  <c r="J10"/>
  <c r="K10"/>
  <c r="K11"/>
  <c r="K12"/>
  <c r="K13"/>
  <c r="K14"/>
  <c r="K15"/>
  <c r="K16"/>
  <c r="K17"/>
  <c r="K18"/>
  <c r="K20"/>
  <c r="L20"/>
  <c r="J11"/>
  <c r="J15"/>
  <c r="J20"/>
  <c r="I20"/>
  <c r="H20"/>
  <c r="F20"/>
  <c r="E20"/>
  <c r="L18"/>
  <c r="D18"/>
  <c r="L17"/>
  <c r="D17"/>
  <c r="L16"/>
  <c r="D16"/>
  <c r="L15"/>
  <c r="D15"/>
  <c r="L14"/>
  <c r="D14"/>
  <c r="L13"/>
  <c r="D13"/>
  <c r="L12"/>
  <c r="D12"/>
  <c r="L11"/>
  <c r="D11"/>
  <c r="L10"/>
  <c r="D10"/>
  <c r="L9"/>
  <c r="D9"/>
  <c r="L8"/>
  <c r="D8"/>
  <c r="L7"/>
  <c r="D7"/>
  <c r="G8" i="13"/>
  <c r="G9"/>
  <c r="G10"/>
  <c r="G11"/>
  <c r="G12"/>
  <c r="G13"/>
  <c r="G14"/>
  <c r="G15"/>
  <c r="G16"/>
  <c r="G17"/>
  <c r="G18"/>
  <c r="G20"/>
  <c r="J8"/>
  <c r="K8"/>
  <c r="J9"/>
  <c r="K9"/>
  <c r="J10"/>
  <c r="K10"/>
  <c r="K11"/>
  <c r="K12"/>
  <c r="J13"/>
  <c r="K13"/>
  <c r="J14"/>
  <c r="K14"/>
  <c r="K15"/>
  <c r="J16"/>
  <c r="K16"/>
  <c r="J17"/>
  <c r="K17"/>
  <c r="J18"/>
  <c r="K18"/>
  <c r="K20"/>
  <c r="L20"/>
  <c r="G7"/>
  <c r="J7"/>
  <c r="K7"/>
  <c r="L20" i="12"/>
  <c r="D35" i="13"/>
  <c r="D34"/>
  <c r="D33"/>
  <c r="D32"/>
  <c r="D31"/>
  <c r="D30"/>
  <c r="J12"/>
  <c r="D29"/>
  <c r="D28"/>
  <c r="D27"/>
  <c r="D26"/>
  <c r="D25"/>
  <c r="D24"/>
  <c r="L7"/>
  <c r="L8"/>
  <c r="L9"/>
  <c r="L10"/>
  <c r="L11"/>
  <c r="L12"/>
  <c r="L13"/>
  <c r="L14"/>
  <c r="L15"/>
  <c r="L16"/>
  <c r="L17"/>
  <c r="L18"/>
  <c r="J11"/>
  <c r="J15"/>
  <c r="J20"/>
  <c r="I20"/>
  <c r="H20"/>
  <c r="F20"/>
  <c r="E20"/>
  <c r="D18"/>
  <c r="D17"/>
  <c r="D16"/>
  <c r="D15"/>
  <c r="D14"/>
  <c r="D13"/>
  <c r="D12"/>
  <c r="D11"/>
  <c r="D10"/>
  <c r="D9"/>
  <c r="D8"/>
  <c r="D7"/>
  <c r="G17" i="12"/>
  <c r="K17"/>
  <c r="L17"/>
  <c r="G7"/>
  <c r="J7"/>
  <c r="K7"/>
  <c r="L7"/>
  <c r="G8"/>
  <c r="J8"/>
  <c r="K8"/>
  <c r="L8"/>
  <c r="G9"/>
  <c r="J9"/>
  <c r="K9"/>
  <c r="L9"/>
  <c r="G10"/>
  <c r="J10"/>
  <c r="K10"/>
  <c r="L10"/>
  <c r="G11"/>
  <c r="K11"/>
  <c r="L11"/>
  <c r="G12"/>
  <c r="K12"/>
  <c r="L12"/>
  <c r="G13"/>
  <c r="J13"/>
  <c r="K13"/>
  <c r="L13"/>
  <c r="G14"/>
  <c r="J14"/>
  <c r="K14"/>
  <c r="L14"/>
  <c r="G15"/>
  <c r="K15"/>
  <c r="L15"/>
  <c r="D8"/>
  <c r="D9"/>
  <c r="D10"/>
  <c r="D11"/>
  <c r="D12"/>
  <c r="D13"/>
  <c r="D14"/>
  <c r="D15"/>
  <c r="D16"/>
  <c r="D17"/>
  <c r="D18"/>
  <c r="D7"/>
  <c r="J18"/>
  <c r="D35"/>
  <c r="J17"/>
  <c r="D34"/>
  <c r="J16"/>
  <c r="D33"/>
  <c r="D32"/>
  <c r="D31"/>
  <c r="D30"/>
  <c r="J12"/>
  <c r="D29"/>
  <c r="D28"/>
  <c r="D27"/>
  <c r="D26"/>
  <c r="D25"/>
  <c r="D24"/>
  <c r="G16"/>
  <c r="K16"/>
  <c r="G18"/>
  <c r="K18"/>
  <c r="K20"/>
  <c r="J11"/>
  <c r="J15"/>
  <c r="J20"/>
  <c r="I20"/>
  <c r="H20"/>
  <c r="G20"/>
  <c r="F20"/>
  <c r="E20"/>
  <c r="L18"/>
  <c r="L16"/>
  <c r="G12" i="11"/>
  <c r="K12"/>
  <c r="G18" i="10"/>
  <c r="J18"/>
  <c r="K18"/>
  <c r="L18"/>
  <c r="C16" i="11"/>
  <c r="C15"/>
  <c r="C14"/>
  <c r="C13"/>
  <c r="C12"/>
  <c r="C11"/>
  <c r="C10"/>
  <c r="C9"/>
  <c r="C8"/>
  <c r="C7"/>
  <c r="J18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K7"/>
  <c r="L7"/>
  <c r="G8"/>
  <c r="K8"/>
  <c r="L8"/>
  <c r="G9"/>
  <c r="K9"/>
  <c r="L9"/>
  <c r="G10"/>
  <c r="J10"/>
  <c r="K10"/>
  <c r="L10"/>
  <c r="G11"/>
  <c r="K11"/>
  <c r="L11"/>
  <c r="L12"/>
  <c r="G13"/>
  <c r="K13"/>
  <c r="L13"/>
  <c r="G14"/>
  <c r="K14"/>
  <c r="L14"/>
  <c r="G15"/>
  <c r="K15"/>
  <c r="L15"/>
  <c r="G16"/>
  <c r="K16"/>
  <c r="L16"/>
  <c r="G17"/>
  <c r="K17"/>
  <c r="L17"/>
  <c r="G18"/>
  <c r="K18"/>
  <c r="L18"/>
  <c r="K20"/>
  <c r="J11"/>
  <c r="J15"/>
  <c r="J20"/>
  <c r="I20"/>
  <c r="H20"/>
  <c r="G20"/>
  <c r="F20"/>
  <c r="E20"/>
  <c r="C18"/>
  <c r="C17"/>
  <c r="G7" i="10"/>
  <c r="J7"/>
  <c r="K7"/>
  <c r="L7"/>
  <c r="G8"/>
  <c r="J8"/>
  <c r="K8"/>
  <c r="L8"/>
  <c r="G9"/>
  <c r="J9"/>
  <c r="K9"/>
  <c r="L9"/>
  <c r="G10"/>
  <c r="J10"/>
  <c r="K10"/>
  <c r="L10"/>
  <c r="G11"/>
  <c r="K11"/>
  <c r="L11"/>
  <c r="G12"/>
  <c r="J12"/>
  <c r="K12"/>
  <c r="L12"/>
  <c r="G13"/>
  <c r="J13"/>
  <c r="K13"/>
  <c r="L13"/>
  <c r="G14"/>
  <c r="J14"/>
  <c r="K14"/>
  <c r="L14"/>
  <c r="G15"/>
  <c r="K15"/>
  <c r="L15"/>
  <c r="G16"/>
  <c r="J16"/>
  <c r="K16"/>
  <c r="L16"/>
  <c r="G17"/>
  <c r="J17"/>
  <c r="K17"/>
  <c r="L17"/>
  <c r="L20"/>
  <c r="C15"/>
  <c r="C18"/>
  <c r="C17"/>
  <c r="C16"/>
  <c r="D35"/>
  <c r="D34"/>
  <c r="D33"/>
  <c r="D32"/>
  <c r="D31"/>
  <c r="D30"/>
  <c r="D29"/>
  <c r="D28"/>
  <c r="D27"/>
  <c r="D26"/>
  <c r="D25"/>
  <c r="D24"/>
  <c r="K20"/>
  <c r="J11"/>
  <c r="J15"/>
  <c r="J20"/>
  <c r="I20"/>
  <c r="H20"/>
  <c r="G20"/>
  <c r="F20"/>
  <c r="E20"/>
  <c r="C14"/>
  <c r="C13"/>
  <c r="C12"/>
  <c r="C11"/>
  <c r="C10"/>
  <c r="C9"/>
  <c r="C8"/>
  <c r="C7"/>
  <c r="D32" i="9"/>
  <c r="D28"/>
  <c r="D27"/>
  <c r="I20"/>
  <c r="H20"/>
  <c r="F20"/>
  <c r="E20"/>
  <c r="J18"/>
  <c r="D35"/>
  <c r="G18"/>
  <c r="C18"/>
  <c r="J17"/>
  <c r="D34"/>
  <c r="G17"/>
  <c r="C17"/>
  <c r="J16"/>
  <c r="D33"/>
  <c r="G16"/>
  <c r="C16"/>
  <c r="J15"/>
  <c r="G15"/>
  <c r="K15"/>
  <c r="C15"/>
  <c r="J14"/>
  <c r="D31"/>
  <c r="G14"/>
  <c r="C14"/>
  <c r="J13"/>
  <c r="G13"/>
  <c r="K13"/>
  <c r="D30"/>
  <c r="C13"/>
  <c r="J12"/>
  <c r="D29"/>
  <c r="G12"/>
  <c r="C12"/>
  <c r="J11"/>
  <c r="G11"/>
  <c r="C11"/>
  <c r="J10"/>
  <c r="G10"/>
  <c r="C10"/>
  <c r="J9"/>
  <c r="D26"/>
  <c r="G9"/>
  <c r="C9"/>
  <c r="J8"/>
  <c r="D25"/>
  <c r="G8"/>
  <c r="C8"/>
  <c r="J7"/>
  <c r="D24"/>
  <c r="G7"/>
  <c r="C7"/>
  <c r="D32" i="8"/>
  <c r="D28"/>
  <c r="D27"/>
  <c r="I20"/>
  <c r="H20"/>
  <c r="F20"/>
  <c r="E20"/>
  <c r="J18"/>
  <c r="D35"/>
  <c r="G18"/>
  <c r="C18"/>
  <c r="J17"/>
  <c r="D34"/>
  <c r="G17"/>
  <c r="C17"/>
  <c r="J16"/>
  <c r="D33"/>
  <c r="G16"/>
  <c r="K16"/>
  <c r="L16"/>
  <c r="C16"/>
  <c r="J15"/>
  <c r="G15"/>
  <c r="K15"/>
  <c r="L15"/>
  <c r="C15"/>
  <c r="J14"/>
  <c r="D31"/>
  <c r="G14"/>
  <c r="C14"/>
  <c r="J13"/>
  <c r="D30"/>
  <c r="G13"/>
  <c r="C13"/>
  <c r="J12"/>
  <c r="D29"/>
  <c r="G12"/>
  <c r="K12"/>
  <c r="L12"/>
  <c r="C12"/>
  <c r="J11"/>
  <c r="G11"/>
  <c r="K11"/>
  <c r="C11"/>
  <c r="J10"/>
  <c r="G10"/>
  <c r="C10"/>
  <c r="J9"/>
  <c r="D26"/>
  <c r="G9"/>
  <c r="C9"/>
  <c r="J8"/>
  <c r="D25"/>
  <c r="G8"/>
  <c r="C8"/>
  <c r="J7"/>
  <c r="D24"/>
  <c r="G7"/>
  <c r="K7"/>
  <c r="C7"/>
  <c r="D32" i="7"/>
  <c r="D28"/>
  <c r="D27"/>
  <c r="I20"/>
  <c r="H20"/>
  <c r="F20"/>
  <c r="E20"/>
  <c r="J18"/>
  <c r="D35"/>
  <c r="G18"/>
  <c r="C18"/>
  <c r="J17"/>
  <c r="D34"/>
  <c r="G17"/>
  <c r="K17"/>
  <c r="C17"/>
  <c r="J16"/>
  <c r="G16"/>
  <c r="K16"/>
  <c r="D33"/>
  <c r="C16"/>
  <c r="G15"/>
  <c r="K15"/>
  <c r="J15"/>
  <c r="C15"/>
  <c r="J14"/>
  <c r="G14"/>
  <c r="K14"/>
  <c r="L14"/>
  <c r="D31"/>
  <c r="C14"/>
  <c r="J13"/>
  <c r="D30"/>
  <c r="G13"/>
  <c r="C13"/>
  <c r="J12"/>
  <c r="D29"/>
  <c r="G12"/>
  <c r="C12"/>
  <c r="J11"/>
  <c r="G11"/>
  <c r="K11"/>
  <c r="C11"/>
  <c r="J10"/>
  <c r="J7"/>
  <c r="J8"/>
  <c r="J9"/>
  <c r="J20"/>
  <c r="G10"/>
  <c r="C10"/>
  <c r="D26"/>
  <c r="G9"/>
  <c r="C9"/>
  <c r="G8"/>
  <c r="K8"/>
  <c r="L8"/>
  <c r="C8"/>
  <c r="D24"/>
  <c r="G7"/>
  <c r="G20"/>
  <c r="C7"/>
  <c r="D32" i="6"/>
  <c r="D27"/>
  <c r="D28"/>
  <c r="C18"/>
  <c r="C17"/>
  <c r="C16"/>
  <c r="C15"/>
  <c r="C14"/>
  <c r="C13"/>
  <c r="C12"/>
  <c r="C11"/>
  <c r="C10"/>
  <c r="C9"/>
  <c r="C8"/>
  <c r="C7"/>
  <c r="I20"/>
  <c r="H20"/>
  <c r="F20"/>
  <c r="E20"/>
  <c r="J18"/>
  <c r="D35"/>
  <c r="G18"/>
  <c r="K18"/>
  <c r="L18"/>
  <c r="J17"/>
  <c r="G17"/>
  <c r="K17"/>
  <c r="D34"/>
  <c r="J16"/>
  <c r="G16"/>
  <c r="K16"/>
  <c r="D33"/>
  <c r="J15"/>
  <c r="G15"/>
  <c r="J14"/>
  <c r="G14"/>
  <c r="K14"/>
  <c r="L14"/>
  <c r="J13"/>
  <c r="D30"/>
  <c r="G13"/>
  <c r="J12"/>
  <c r="G12"/>
  <c r="J11"/>
  <c r="G11"/>
  <c r="K11"/>
  <c r="J10"/>
  <c r="G10"/>
  <c r="K10"/>
  <c r="L10"/>
  <c r="J9"/>
  <c r="D26"/>
  <c r="G9"/>
  <c r="J8"/>
  <c r="D25"/>
  <c r="G8"/>
  <c r="K8"/>
  <c r="L8"/>
  <c r="J7"/>
  <c r="G7"/>
  <c r="J17" i="5"/>
  <c r="D34"/>
  <c r="J8"/>
  <c r="D25"/>
  <c r="C7"/>
  <c r="I20"/>
  <c r="H20"/>
  <c r="F20"/>
  <c r="E20"/>
  <c r="J18"/>
  <c r="D35"/>
  <c r="G18"/>
  <c r="K18"/>
  <c r="G17"/>
  <c r="K17"/>
  <c r="J16"/>
  <c r="G16"/>
  <c r="K16"/>
  <c r="L16"/>
  <c r="J15"/>
  <c r="D32"/>
  <c r="G15"/>
  <c r="K15"/>
  <c r="J14"/>
  <c r="G14"/>
  <c r="K14"/>
  <c r="J13"/>
  <c r="D30"/>
  <c r="G13"/>
  <c r="J12"/>
  <c r="G12"/>
  <c r="K12"/>
  <c r="L12"/>
  <c r="J11"/>
  <c r="D28"/>
  <c r="G11"/>
  <c r="K11"/>
  <c r="J10"/>
  <c r="D27"/>
  <c r="G10"/>
  <c r="K10"/>
  <c r="J9"/>
  <c r="D26"/>
  <c r="G9"/>
  <c r="K9"/>
  <c r="L9"/>
  <c r="G8"/>
  <c r="K8"/>
  <c r="J7"/>
  <c r="D24"/>
  <c r="G7"/>
  <c r="K7"/>
  <c r="L7"/>
  <c r="J18" i="4"/>
  <c r="J17"/>
  <c r="J16"/>
  <c r="G16"/>
  <c r="K16"/>
  <c r="J15"/>
  <c r="J14"/>
  <c r="J13"/>
  <c r="G13"/>
  <c r="K13"/>
  <c r="J12"/>
  <c r="J11"/>
  <c r="J10"/>
  <c r="J9"/>
  <c r="J7"/>
  <c r="J8"/>
  <c r="J20"/>
  <c r="G8"/>
  <c r="K8"/>
  <c r="G18"/>
  <c r="K18"/>
  <c r="G17"/>
  <c r="K17"/>
  <c r="G15"/>
  <c r="K15"/>
  <c r="G14"/>
  <c r="K14"/>
  <c r="G12"/>
  <c r="K12"/>
  <c r="G11"/>
  <c r="K11"/>
  <c r="G10"/>
  <c r="G9"/>
  <c r="G7"/>
  <c r="K7"/>
  <c r="I20"/>
  <c r="H20"/>
  <c r="F20"/>
  <c r="E20"/>
  <c r="F20" i="2"/>
  <c r="H20"/>
  <c r="K20"/>
  <c r="J20"/>
  <c r="I20"/>
  <c r="G20"/>
  <c r="E20"/>
  <c r="G20" i="1"/>
  <c r="I20"/>
  <c r="J20"/>
  <c r="K20"/>
  <c r="E20"/>
  <c r="F20"/>
  <c r="L10" i="5"/>
  <c r="L15"/>
  <c r="K10" i="4"/>
  <c r="L17" i="5"/>
  <c r="D24" i="6"/>
  <c r="K7"/>
  <c r="L7"/>
  <c r="L11"/>
  <c r="D29"/>
  <c r="K12"/>
  <c r="L12"/>
  <c r="K13"/>
  <c r="L13"/>
  <c r="K15"/>
  <c r="L15"/>
  <c r="J20"/>
  <c r="L17"/>
  <c r="K10" i="7"/>
  <c r="D25"/>
  <c r="K9"/>
  <c r="L9"/>
  <c r="L10"/>
  <c r="L11"/>
  <c r="K13"/>
  <c r="L13"/>
  <c r="L15"/>
  <c r="L16"/>
  <c r="K18"/>
  <c r="L18"/>
  <c r="K18" i="8"/>
  <c r="K8"/>
  <c r="K9"/>
  <c r="K10"/>
  <c r="K13"/>
  <c r="K14"/>
  <c r="K17"/>
  <c r="K20"/>
  <c r="L13"/>
  <c r="L10"/>
  <c r="L11"/>
  <c r="L14"/>
  <c r="K13" i="5"/>
  <c r="K20"/>
  <c r="L8"/>
  <c r="L16" i="6"/>
  <c r="L14" i="5"/>
  <c r="K9" i="6"/>
  <c r="L9"/>
  <c r="L7" i="8"/>
  <c r="G20" i="6"/>
  <c r="G20" i="5"/>
  <c r="D31"/>
  <c r="J20"/>
  <c r="L11"/>
  <c r="G20" i="4"/>
  <c r="L17" i="7"/>
  <c r="K12"/>
  <c r="L12"/>
  <c r="L9" i="8"/>
  <c r="K7" i="7"/>
  <c r="K20"/>
  <c r="L18" i="5"/>
  <c r="L13"/>
  <c r="K9" i="4"/>
  <c r="K20"/>
  <c r="D33" i="5"/>
  <c r="D31" i="6"/>
  <c r="K20"/>
  <c r="L8" i="8"/>
  <c r="L7" i="7"/>
  <c r="L17" i="8"/>
  <c r="J20"/>
  <c r="L18"/>
  <c r="G20"/>
  <c r="K10" i="9"/>
  <c r="L10"/>
  <c r="K11"/>
  <c r="K8"/>
  <c r="K16"/>
  <c r="K7"/>
  <c r="L7"/>
  <c r="L8"/>
  <c r="K9"/>
  <c r="L9"/>
  <c r="L11"/>
  <c r="K12"/>
  <c r="L12"/>
  <c r="L13"/>
  <c r="K14"/>
  <c r="L14"/>
  <c r="L15"/>
  <c r="L16"/>
  <c r="K17"/>
  <c r="L17"/>
  <c r="G20"/>
  <c r="J20"/>
  <c r="K18"/>
  <c r="L18"/>
  <c r="K20"/>
</calcChain>
</file>

<file path=xl/sharedStrings.xml><?xml version="1.0" encoding="utf-8"?>
<sst xmlns="http://schemas.openxmlformats.org/spreadsheetml/2006/main" count="672" uniqueCount="77">
  <si>
    <t>2010 Recycling and Solid Waste Totals by Month</t>
  </si>
  <si>
    <t>Curbside</t>
  </si>
  <si>
    <t>East Kingston</t>
  </si>
  <si>
    <t>Mixed Paper</t>
  </si>
  <si>
    <t>Single Stream</t>
  </si>
  <si>
    <t>Total Tonnage</t>
  </si>
  <si>
    <t>Clean Up</t>
  </si>
  <si>
    <t>Solid Waste</t>
  </si>
  <si>
    <t>Total Tons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</si>
  <si>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</si>
  <si>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</si>
  <si>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</si>
  <si>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</si>
  <si>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</si>
  <si>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</si>
  <si>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</si>
  <si>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</si>
  <si>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</si>
  <si>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</si>
  <si>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</si>
  <si>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</si>
  <si>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Totals:</t>
  </si>
  <si>
    <t>Waste</t>
  </si>
  <si>
    <t>% Recycled</t>
  </si>
  <si>
    <t>SW &amp; R Total</t>
  </si>
  <si>
    <t>Yellow Sheet</t>
  </si>
  <si>
    <t>Value</t>
  </si>
  <si>
    <t>Roll-Off</t>
  </si>
  <si>
    <t>Processing and Marketing of Recyclables, per Agreement.</t>
  </si>
  <si>
    <t xml:space="preserve">The formula to determine the monthly charge/rebate will be tied to the value of #6 newspaper as published in the Official board Market </t>
  </si>
  <si>
    <t>"Yellow Sheet" index.  Each month we will subtract $42.50 per ton from the published rate to determine the "tip fee" for processing and</t>
  </si>
  <si>
    <t>marketing recyclables.  The tip fee will be multiplied by the actual tons collected for all volumes of all single stream materials collected</t>
  </si>
  <si>
    <t>that month to determine monthly charge.  For example, the September 2009 index value is $40.00 per ton.  The tip fee to the Town under</t>
  </si>
  <si>
    <t>this scenario would be $2.50 per ton ($40 index value less $42.50).  In the event the index ever exceeds $42.50 per ton, then Waste Management</t>
  </si>
  <si>
    <t xml:space="preserve">will rebate to the Town 50% of the excess value multiplied by the actual tons collected for the month.  For example, if the index were to </t>
  </si>
  <si>
    <t>increase to $65 per ton, then the Town would receive a rebate of $11.25 per ton ($65 index value less $42.50 multiplied by 50% Town share).</t>
  </si>
  <si>
    <t>2011 Recycling and Solid Waste Totals by Month</t>
  </si>
  <si>
    <t>2012 Recycling and Solid Waste Totals by Month</t>
  </si>
  <si>
    <t>2013 Recycling and Solid Waste Totals by Month</t>
  </si>
  <si>
    <t>Note: Value determined by subtracting $78 from the #8 ONP as published by the PPI Pulp &amp; Paper Week index for New England</t>
  </si>
  <si>
    <t>The formula to determine the monthly charge/rebate will be tied to the value of #8 ONP as published in the PPI Pulp &amp; Paper Week index</t>
  </si>
  <si>
    <t>for New England.  Each month contractor will subtract $78.00 per ton from the published rate to determine the "tip fee" for processing and</t>
  </si>
  <si>
    <t>marketing Recyclables.  The tip fee will be multiplied by the actual tons collected for the month to determine monthly charge.  For example,</t>
  </si>
  <si>
    <t>the September 2013 index value is $65 per ton.  The tip fee to the Town under this scenario would be $13.00 per ton.</t>
  </si>
  <si>
    <t xml:space="preserve">REBATE: In the event the index ever exceeds $78.00 per ton, then Waste Management will rebate to the Town 50% of the excess value </t>
  </si>
  <si>
    <t xml:space="preserve">multiplied by the actual tons collected for the month. </t>
  </si>
  <si>
    <t>ONP # 8</t>
  </si>
  <si>
    <t>2014 Recycling and Solid Waste Totals by Month</t>
  </si>
  <si>
    <t>2015 Recycling and Solid Waste Totals by Month</t>
  </si>
  <si>
    <t>2016 Recycling and Solid Waste Totals by Month</t>
  </si>
  <si>
    <t>2017 Recycling and Solid Waste Totals by Month</t>
  </si>
  <si>
    <t>Note: Value determined by subtracting $78 from the SRP #56 as published by the PPI Pulp &amp; Paper Week index for New England</t>
  </si>
  <si>
    <t>The formula to determine the monthly charge/rebate will be tied to the value of SRP #56 as published in the PPI Pulp &amp; Paper Week index</t>
  </si>
  <si>
    <t>SRP #56</t>
  </si>
  <si>
    <t>2018 Recycling and Solid Waste Totals by Month</t>
  </si>
  <si>
    <t>Mixed #54</t>
  </si>
  <si>
    <t xml:space="preserve">Note: The formula to determine the monthly charge/rebate will be tied to the value of Mixed Paper #54 as published in the </t>
  </si>
  <si>
    <t xml:space="preserve">PPI Pulp &amp; Paper Week Index for New England High.  Each month we will subtract $105.00 per ton from the published rate to </t>
  </si>
  <si>
    <t>determine the "tip fee" for processing and marketing Recyclables.  The tip fee will be multiplied by the actual tons collected for the</t>
  </si>
  <si>
    <t xml:space="preserve">month to determine monthly charge.  For example, the June 2018 index value is $0 per ton.  The tip fee to the Town under this scenario </t>
  </si>
  <si>
    <t>would be $105.00 per ton ($0 index value less $105).  In the event the index ever exceeds $105 per ton, then Contractor will rebate to</t>
  </si>
  <si>
    <t>the Town 50% of the excess value multiplied by the actual tons collected for the month.  For example, if the index value were $115</t>
  </si>
  <si>
    <t>per ton the Town would receive a rebate of $5.00 per ton ($115 index value less $105 multiplied by 50% Town share).</t>
  </si>
  <si>
    <t>2019 Recycling and Solid Waste Totals by Month</t>
  </si>
  <si>
    <t>Note: The formula to determine the monthly charge/rebate is as follows, Where the Blended Value is greater</t>
  </si>
  <si>
    <t xml:space="preserve">than the Company Fee, Customer's value share is 50% of the difference between the Blended Value and the </t>
  </si>
  <si>
    <t>Company Fee.  When Blended Value is less than the Company Fee, Customer shall pay Company the difference</t>
  </si>
  <si>
    <t>between the Company Fee and the Blended Value.</t>
  </si>
  <si>
    <t>The initial Company (Processing) Fee is $100.00 per delivered ton</t>
  </si>
  <si>
    <t>The initial transportation fee is $45.00 per delivered ton</t>
  </si>
  <si>
    <t>Example: Blended Value - Company and Transportation Fee = ($24.53 - $145.00) per ton = $120.47 charge per ton</t>
  </si>
  <si>
    <t>Blended Value</t>
  </si>
  <si>
    <t>2020 Recycling and Solid Waste Totals by Month</t>
  </si>
  <si>
    <t>Processing Fee</t>
  </si>
  <si>
    <t>2021 Recycling and Solid Waste Totals by Month</t>
  </si>
  <si>
    <t>2022 Recycling and Solid Waste Totals by Month</t>
  </si>
  <si>
    <t>2023 Recycling and Solid Waste Totals by Month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</si>
</sst>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Tahoma"/>
    </font>
    <font>
      <sz val="12"/>
      <color indexed="10"/>
      <name val="Tahoma"/>
      <family val="2"/>
    </font>
    <font>
      <sz val="10"/>
      <name val="Tahoma"/>
      <family val="2"/>
    </font>
    <font>
      <sz val="12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2" fontId="1" fillId="0" borderId="0" xfId="1" applyNumberFormat="1" applyAlignment="1">
      <alignment horizontal="center"/>
    </xf>
    <xf numFmtId="2" fontId="1" fillId="0" borderId="0" xfId="1" applyNumberFormat="1"/>
    <xf numFmtId="2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1" applyFont="1" applyFill="1" applyAlignment="1">
      <alignment horizontal="center"/>
    </xf>
    <xf numFmtId="9" fontId="0" fillId="0" borderId="0" xfId="0" applyNumberFormat="1"/>
    <xf numFmtId="8" fontId="1" fillId="0" borderId="0" xfId="1" applyNumberFormat="1"/>
    <xf numFmtId="0" fontId="3" fillId="0" borderId="0" xfId="1" applyFont="1"/>
    <xf numFmtId="0" fontId="11" fillId="0" borderId="0" xfId="0" applyFont="1"/>
    <xf numFmtId="2" fontId="0" fillId="0" borderId="0" xfId="0" applyNumberFormat="1"/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8" fillId="0" borderId="0" xfId="0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10" fillId="0" borderId="0" xfId="0" applyFont="1"/>
    <xf numFmtId="10" fontId="0" fillId="0" borderId="0" xfId="0" applyNumberFormat="1"/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0" borderId="3" xfId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K26" sqref="K26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76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9.9</v>
      </c>
      <c r="C7" s="8">
        <v>165.47</v>
      </c>
      <c r="D7" s="8">
        <f>B7-C7</f>
        <v>-155.57</v>
      </c>
      <c r="E7" s="8">
        <v>35.03</v>
      </c>
      <c r="F7" s="8">
        <v>1.57</v>
      </c>
      <c r="G7" s="6">
        <f>E7+F7</f>
        <v>36.6</v>
      </c>
      <c r="H7" s="9"/>
      <c r="I7" s="8">
        <v>73.42</v>
      </c>
      <c r="J7" s="6">
        <f>H7+I7</f>
        <v>73.42</v>
      </c>
      <c r="K7" s="16">
        <f>J7+G7</f>
        <v>110.02000000000001</v>
      </c>
      <c r="L7" s="12">
        <f t="shared" ref="L7:L18" si="0">G7/K7</f>
        <v>0.3326667878567533</v>
      </c>
      <c r="N7" s="12"/>
    </row>
    <row r="8" spans="1:14">
      <c r="A8" s="1" t="s">
        <v>10</v>
      </c>
      <c r="B8" s="13">
        <v>12.09</v>
      </c>
      <c r="C8" s="8">
        <v>165.47</v>
      </c>
      <c r="D8" s="8">
        <f t="shared" ref="D8:D18" si="1">B8-C8</f>
        <v>-153.38</v>
      </c>
      <c r="E8" s="8">
        <v>17</v>
      </c>
      <c r="F8" s="8">
        <v>1.2</v>
      </c>
      <c r="G8" s="6">
        <f t="shared" ref="G8:G18" si="2">E8+F8</f>
        <v>18.2</v>
      </c>
      <c r="H8" s="9"/>
      <c r="I8" s="8">
        <v>51.94</v>
      </c>
      <c r="J8" s="6">
        <f t="shared" ref="J8:J18" si="3">H8+I8</f>
        <v>51.94</v>
      </c>
      <c r="K8" s="16">
        <f t="shared" ref="K8:K18" si="4">J8+G8</f>
        <v>70.14</v>
      </c>
      <c r="L8" s="12">
        <f t="shared" si="0"/>
        <v>0.25948103792415167</v>
      </c>
      <c r="N8" s="12"/>
    </row>
    <row r="9" spans="1:14">
      <c r="A9" s="1" t="s">
        <v>11</v>
      </c>
      <c r="B9" s="13">
        <v>17.46</v>
      </c>
      <c r="C9" s="8">
        <v>165.47</v>
      </c>
      <c r="D9" s="8">
        <f t="shared" si="1"/>
        <v>-148.01</v>
      </c>
      <c r="E9" s="8">
        <v>17.29</v>
      </c>
      <c r="F9" s="8">
        <v>1.29</v>
      </c>
      <c r="G9" s="6">
        <f t="shared" si="2"/>
        <v>18.579999999999998</v>
      </c>
      <c r="H9" s="9"/>
      <c r="I9" s="8">
        <v>50.84</v>
      </c>
      <c r="J9" s="6">
        <f t="shared" si="3"/>
        <v>50.84</v>
      </c>
      <c r="K9" s="16">
        <f t="shared" si="4"/>
        <v>69.42</v>
      </c>
      <c r="L9" s="12">
        <f t="shared" si="0"/>
        <v>0.26764621146643613</v>
      </c>
      <c r="N9" s="12"/>
    </row>
    <row r="10" spans="1:14">
      <c r="A10" s="1" t="s">
        <v>12</v>
      </c>
      <c r="B10" s="13">
        <v>20.02</v>
      </c>
      <c r="C10" s="8">
        <v>165.47</v>
      </c>
      <c r="D10" s="8">
        <f t="shared" si="1"/>
        <v>-145.44999999999999</v>
      </c>
      <c r="E10" s="8">
        <v>18.84</v>
      </c>
      <c r="F10" s="8">
        <v>1.37</v>
      </c>
      <c r="G10" s="6">
        <f t="shared" si="2"/>
        <v>20.21</v>
      </c>
      <c r="H10" s="9"/>
      <c r="I10" s="8">
        <v>51</v>
      </c>
      <c r="J10" s="6">
        <f t="shared" si="3"/>
        <v>51</v>
      </c>
      <c r="K10" s="16">
        <f t="shared" si="4"/>
        <v>71.210000000000008</v>
      </c>
      <c r="L10" s="12">
        <f t="shared" si="0"/>
        <v>0.28380845386883863</v>
      </c>
      <c r="N10" s="12"/>
    </row>
    <row r="11" spans="1:14">
      <c r="A11" s="1" t="s">
        <v>13</v>
      </c>
      <c r="B11" s="13">
        <v>27.05</v>
      </c>
      <c r="C11" s="8">
        <v>165.47</v>
      </c>
      <c r="D11" s="8">
        <f t="shared" si="1"/>
        <v>-138.41999999999999</v>
      </c>
      <c r="E11" s="8">
        <v>20.43</v>
      </c>
      <c r="F11" s="8">
        <v>2.31</v>
      </c>
      <c r="G11" s="6">
        <f t="shared" si="2"/>
        <v>22.74</v>
      </c>
      <c r="H11" s="9">
        <v>6.28</v>
      </c>
      <c r="I11" s="8">
        <v>78.17</v>
      </c>
      <c r="J11" s="6">
        <f t="shared" si="3"/>
        <v>84.45</v>
      </c>
      <c r="K11" s="16">
        <f>I11+G11</f>
        <v>100.91</v>
      </c>
      <c r="L11" s="12">
        <f t="shared" si="0"/>
        <v>0.22534932117728668</v>
      </c>
      <c r="N11" s="12"/>
    </row>
    <row r="12" spans="1:14">
      <c r="A12" s="1" t="s">
        <v>14</v>
      </c>
      <c r="B12" s="13">
        <v>27.27</v>
      </c>
      <c r="C12" s="8">
        <v>165.47</v>
      </c>
      <c r="D12" s="8">
        <f t="shared" si="1"/>
        <v>-138.19999999999999</v>
      </c>
      <c r="E12" s="8">
        <v>21.01</v>
      </c>
      <c r="F12" s="8">
        <v>1.37</v>
      </c>
      <c r="G12" s="6">
        <f t="shared" si="2"/>
        <v>22.380000000000003</v>
      </c>
      <c r="H12" s="9"/>
      <c r="I12" s="8">
        <v>54.83</v>
      </c>
      <c r="J12" s="6">
        <f t="shared" si="3"/>
        <v>54.83</v>
      </c>
      <c r="K12" s="16">
        <f>I12+G12</f>
        <v>77.210000000000008</v>
      </c>
      <c r="L12" s="12">
        <f t="shared" si="0"/>
        <v>0.28985882657686829</v>
      </c>
      <c r="N12" s="12"/>
    </row>
    <row r="13" spans="1:14">
      <c r="A13" s="1" t="s">
        <v>15</v>
      </c>
      <c r="B13" s="13">
        <v>16.38</v>
      </c>
      <c r="C13" s="8">
        <v>165.47</v>
      </c>
      <c r="D13" s="8">
        <f t="shared" si="1"/>
        <v>-149.09</v>
      </c>
      <c r="E13" s="8">
        <v>27.47</v>
      </c>
      <c r="F13" s="8">
        <v>1.33</v>
      </c>
      <c r="G13" s="6">
        <f t="shared" si="2"/>
        <v>28.799999999999997</v>
      </c>
      <c r="H13" s="9"/>
      <c r="I13" s="8">
        <v>74.680000000000007</v>
      </c>
      <c r="J13" s="6">
        <f t="shared" si="3"/>
        <v>74.680000000000007</v>
      </c>
      <c r="K13" s="16">
        <f t="shared" si="4"/>
        <v>103.48</v>
      </c>
      <c r="L13" s="12">
        <f t="shared" si="0"/>
        <v>0.27831465017394663</v>
      </c>
      <c r="N13" s="12"/>
    </row>
    <row r="14" spans="1:14">
      <c r="A14" s="1" t="s">
        <v>16</v>
      </c>
      <c r="B14" s="13">
        <v>9.17</v>
      </c>
      <c r="C14" s="8">
        <v>165.47</v>
      </c>
      <c r="D14" s="8">
        <f t="shared" si="1"/>
        <v>-156.30000000000001</v>
      </c>
      <c r="E14" s="8">
        <v>16.18</v>
      </c>
      <c r="F14" s="8">
        <v>1.35</v>
      </c>
      <c r="G14" s="6">
        <f t="shared" si="2"/>
        <v>17.53</v>
      </c>
      <c r="H14" s="9"/>
      <c r="I14" s="8">
        <v>58.19</v>
      </c>
      <c r="J14" s="6">
        <f t="shared" si="3"/>
        <v>58.19</v>
      </c>
      <c r="K14" s="16">
        <f t="shared" si="4"/>
        <v>75.72</v>
      </c>
      <c r="L14" s="12">
        <f t="shared" si="0"/>
        <v>0.23151082937136822</v>
      </c>
      <c r="N14" s="12"/>
    </row>
    <row r="15" spans="1:14">
      <c r="A15" s="1" t="s">
        <v>17</v>
      </c>
      <c r="B15" s="13">
        <v>17.09</v>
      </c>
      <c r="C15" s="8">
        <v>165.47</v>
      </c>
      <c r="D15" s="8">
        <f t="shared" si="1"/>
        <v>-148.38</v>
      </c>
      <c r="E15" s="8">
        <v>19.55</v>
      </c>
      <c r="F15" s="8">
        <v>1.48</v>
      </c>
      <c r="G15" s="6">
        <f t="shared" si="2"/>
        <v>21.03</v>
      </c>
      <c r="H15" s="9">
        <v>7.21</v>
      </c>
      <c r="I15" s="8">
        <v>56.09</v>
      </c>
      <c r="J15" s="6">
        <f t="shared" si="3"/>
        <v>63.300000000000004</v>
      </c>
      <c r="K15" s="16">
        <f>I15+G15</f>
        <v>77.12</v>
      </c>
      <c r="L15" s="12">
        <f t="shared" si="0"/>
        <v>0.27269190871369292</v>
      </c>
    </row>
    <row r="16" spans="1:14">
      <c r="A16" s="1" t="s">
        <v>18</v>
      </c>
      <c r="B16" s="13">
        <v>22.98</v>
      </c>
      <c r="C16" s="8">
        <v>165.47</v>
      </c>
      <c r="D16" s="8">
        <f t="shared" si="1"/>
        <v>-142.49</v>
      </c>
      <c r="E16" s="8">
        <v>18.87</v>
      </c>
      <c r="F16" s="8">
        <v>2.04</v>
      </c>
      <c r="G16" s="6">
        <f t="shared" si="2"/>
        <v>20.91</v>
      </c>
      <c r="H16" s="9"/>
      <c r="I16" s="8">
        <v>69.06</v>
      </c>
      <c r="J16" s="6">
        <f t="shared" si="3"/>
        <v>69.06</v>
      </c>
      <c r="K16" s="16">
        <f t="shared" si="4"/>
        <v>89.97</v>
      </c>
      <c r="L16" s="12">
        <f t="shared" si="0"/>
        <v>0.23241080360120039</v>
      </c>
      <c r="N16" s="12"/>
    </row>
    <row r="17" spans="1:12">
      <c r="A17" s="1" t="s">
        <v>19</v>
      </c>
      <c r="B17" s="13">
        <v>32.75</v>
      </c>
      <c r="C17" s="8">
        <v>165.47</v>
      </c>
      <c r="D17" s="8">
        <f t="shared" si="1"/>
        <v>-132.72</v>
      </c>
      <c r="E17" s="8">
        <v>17.73</v>
      </c>
      <c r="F17" s="8">
        <v>1.36</v>
      </c>
      <c r="G17" s="6">
        <f t="shared" si="2"/>
        <v>19.09</v>
      </c>
      <c r="H17" s="9"/>
      <c r="I17" s="8">
        <v>62.1</v>
      </c>
      <c r="J17" s="6">
        <f t="shared" si="3"/>
        <v>62.1</v>
      </c>
      <c r="K17" s="16">
        <f t="shared" si="4"/>
        <v>81.19</v>
      </c>
      <c r="L17" s="12">
        <f t="shared" si="0"/>
        <v>0.23512747875354109</v>
      </c>
    </row>
    <row r="18" spans="1:12">
      <c r="A18" s="1" t="s">
        <v>20</v>
      </c>
      <c r="B18" s="13">
        <v>37.89</v>
      </c>
      <c r="C18" s="8">
        <v>165.47</v>
      </c>
      <c r="D18" s="8">
        <f t="shared" si="1"/>
        <v>-127.58</v>
      </c>
      <c r="E18" s="8">
        <v>26.64</v>
      </c>
      <c r="F18" s="8">
        <v>1.44</v>
      </c>
      <c r="G18" s="6">
        <f t="shared" si="2"/>
        <v>28.080000000000002</v>
      </c>
      <c r="H18" s="9"/>
      <c r="I18" s="8">
        <v>58.45</v>
      </c>
      <c r="J18" s="6">
        <f t="shared" si="3"/>
        <v>58.45</v>
      </c>
      <c r="K18" s="16">
        <f t="shared" si="4"/>
        <v>86.53</v>
      </c>
      <c r="L18" s="12">
        <f t="shared" si="0"/>
        <v>0.32451173003582573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256.04000000000002</v>
      </c>
      <c r="F20" s="6">
        <f t="shared" si="5"/>
        <v>18.11</v>
      </c>
      <c r="G20" s="6">
        <f t="shared" si="5"/>
        <v>274.14999999999998</v>
      </c>
      <c r="H20" s="6">
        <f t="shared" si="5"/>
        <v>13.49</v>
      </c>
      <c r="I20" s="6">
        <f t="shared" si="5"/>
        <v>738.7700000000001</v>
      </c>
      <c r="J20" s="6">
        <f t="shared" si="5"/>
        <v>752.2600000000001</v>
      </c>
      <c r="K20">
        <f t="shared" si="5"/>
        <v>1012.9200000000001</v>
      </c>
      <c r="L20" s="26">
        <f>G20/K20</f>
        <v>0.27065316115784066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73.42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51.94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50.84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78.17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54.83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74.680000000000007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58.19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56.09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69.06</v>
      </c>
      <c r="E33" s="7"/>
      <c r="F33" s="7"/>
    </row>
    <row r="34" spans="1:10">
      <c r="C34" s="1" t="s">
        <v>19</v>
      </c>
      <c r="D34" s="7">
        <f>J17</f>
        <v>62.1</v>
      </c>
      <c r="E34" s="7"/>
      <c r="F34" s="7"/>
    </row>
    <row r="35" spans="1:10">
      <c r="C35" s="1" t="s">
        <v>20</v>
      </c>
      <c r="D35" s="7">
        <f t="shared" si="6"/>
        <v>58.45</v>
      </c>
      <c r="E35" s="7"/>
      <c r="F35" s="7"/>
    </row>
    <row r="37" spans="1:10">
      <c r="A37" s="15" t="s">
        <v>28</v>
      </c>
    </row>
    <row r="39" spans="1:10" ht="15.75">
      <c r="A39" s="17" t="s">
        <v>64</v>
      </c>
      <c r="B39" s="18"/>
      <c r="C39" s="18"/>
      <c r="D39" s="18"/>
      <c r="E39" s="18"/>
      <c r="F39" s="18"/>
      <c r="G39" s="18"/>
      <c r="H39" s="18"/>
      <c r="I39" s="18"/>
      <c r="J39" s="19"/>
    </row>
    <row r="40" spans="1:10" ht="15.75">
      <c r="A40" s="20" t="s">
        <v>65</v>
      </c>
      <c r="B40" s="21"/>
      <c r="C40" s="21"/>
      <c r="D40" s="21"/>
      <c r="E40" s="22"/>
      <c r="F40" s="23"/>
      <c r="G40" s="23"/>
      <c r="H40" s="23"/>
      <c r="I40" s="23"/>
      <c r="J40" s="24"/>
    </row>
    <row r="41" spans="1:10" ht="15.75">
      <c r="A41" s="20" t="s">
        <v>66</v>
      </c>
      <c r="B41" s="23"/>
      <c r="C41" s="23"/>
      <c r="D41" s="23"/>
      <c r="E41" s="23"/>
      <c r="F41" s="23"/>
      <c r="G41" s="23"/>
      <c r="H41" s="23"/>
      <c r="I41" s="23"/>
      <c r="J41" s="24"/>
    </row>
    <row r="42" spans="1:10" ht="15.75">
      <c r="A42" s="20" t="s">
        <v>67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68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>
      <c r="A44" s="20" t="s">
        <v>69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70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/>
      <c r="B46" s="25"/>
      <c r="C46" s="25"/>
      <c r="D46" s="25"/>
      <c r="E46" s="25"/>
      <c r="F46" s="25"/>
      <c r="G46" s="25"/>
      <c r="H46" s="25"/>
      <c r="I46" s="25"/>
      <c r="J46" s="25"/>
    </row>
  </sheetData>
  <mergeCells count="2">
    <mergeCell ref="A1:G1"/>
    <mergeCell ref="C3:D3"/>
  </mergeCells>
  <pageMargins left="0.7" right="0.7" top="0.75" bottom="0.75" header="0.3" footer="0.3"/>
  <pageSetup scale="76" orientation="landscape" r:id="rId1"/>
  <ignoredErrors>
    <ignoredError sqref="D32 K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H28" sqref="H28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47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65</v>
      </c>
      <c r="C7" s="8">
        <f>B7-78</f>
        <v>-13</v>
      </c>
      <c r="D7" s="8"/>
      <c r="E7" s="8">
        <v>21.23</v>
      </c>
      <c r="F7" s="8">
        <v>2.16</v>
      </c>
      <c r="G7" s="6">
        <f>E7+F7</f>
        <v>23.39</v>
      </c>
      <c r="H7" s="9"/>
      <c r="I7" s="8">
        <v>49.39</v>
      </c>
      <c r="J7" s="6">
        <f>H7+I7</f>
        <v>49.39</v>
      </c>
      <c r="K7" s="16">
        <f>J7+G7</f>
        <v>72.78</v>
      </c>
      <c r="L7" s="12">
        <f t="shared" ref="L7:L18" si="0">G7/K7</f>
        <v>0.32137949986259962</v>
      </c>
      <c r="N7" s="12"/>
    </row>
    <row r="8" spans="1:14">
      <c r="A8" s="1" t="s">
        <v>10</v>
      </c>
      <c r="B8" s="13">
        <v>65</v>
      </c>
      <c r="C8" s="8">
        <f t="shared" ref="C8:C18" si="1">B8-78</f>
        <v>-13</v>
      </c>
      <c r="D8" s="8"/>
      <c r="E8" s="8">
        <v>18.010000000000002</v>
      </c>
      <c r="F8" s="8">
        <v>1.57</v>
      </c>
      <c r="G8" s="6">
        <f t="shared" ref="G8:G18" si="2">E8+F8</f>
        <v>19.580000000000002</v>
      </c>
      <c r="H8" s="9"/>
      <c r="I8" s="8">
        <v>43.13</v>
      </c>
      <c r="J8" s="6">
        <f t="shared" ref="J8:J18" si="3">H8+I8</f>
        <v>43.13</v>
      </c>
      <c r="K8" s="16">
        <f t="shared" ref="K8:K18" si="4">J8+G8</f>
        <v>62.710000000000008</v>
      </c>
      <c r="L8" s="12">
        <f t="shared" si="0"/>
        <v>0.3122309041620156</v>
      </c>
      <c r="N8" s="12"/>
    </row>
    <row r="9" spans="1:14">
      <c r="A9" s="1" t="s">
        <v>11</v>
      </c>
      <c r="B9" s="13">
        <v>65</v>
      </c>
      <c r="C9" s="8">
        <f t="shared" si="1"/>
        <v>-13</v>
      </c>
      <c r="D9" s="8"/>
      <c r="E9" s="8">
        <v>19.100000000000001</v>
      </c>
      <c r="F9" s="8">
        <v>2.4</v>
      </c>
      <c r="G9" s="6">
        <f t="shared" si="2"/>
        <v>21.5</v>
      </c>
      <c r="H9" s="9"/>
      <c r="I9" s="8">
        <v>55.92</v>
      </c>
      <c r="J9" s="6">
        <f t="shared" si="3"/>
        <v>55.92</v>
      </c>
      <c r="K9" s="16">
        <f t="shared" si="4"/>
        <v>77.42</v>
      </c>
      <c r="L9" s="12">
        <f t="shared" si="0"/>
        <v>0.27770601911650733</v>
      </c>
      <c r="N9" s="12"/>
    </row>
    <row r="10" spans="1:14">
      <c r="A10" s="1" t="s">
        <v>12</v>
      </c>
      <c r="B10" s="13">
        <v>65</v>
      </c>
      <c r="C10" s="8">
        <f t="shared" si="1"/>
        <v>-13</v>
      </c>
      <c r="D10" s="8"/>
      <c r="E10" s="8">
        <v>21.67</v>
      </c>
      <c r="F10" s="8">
        <v>1.92</v>
      </c>
      <c r="G10" s="6">
        <f t="shared" si="2"/>
        <v>23.590000000000003</v>
      </c>
      <c r="H10" s="9"/>
      <c r="I10" s="8">
        <v>50.11</v>
      </c>
      <c r="J10" s="6">
        <f t="shared" si="3"/>
        <v>50.11</v>
      </c>
      <c r="K10" s="16">
        <f t="shared" si="4"/>
        <v>73.7</v>
      </c>
      <c r="L10" s="12">
        <f t="shared" si="0"/>
        <v>0.32008141112618727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22.08</v>
      </c>
      <c r="F11" s="8">
        <v>2.3199999999999998</v>
      </c>
      <c r="G11" s="6">
        <f t="shared" si="2"/>
        <v>24.4</v>
      </c>
      <c r="H11" s="9">
        <v>33.22</v>
      </c>
      <c r="I11" s="8">
        <v>50.87</v>
      </c>
      <c r="J11" s="6">
        <f t="shared" si="3"/>
        <v>84.09</v>
      </c>
      <c r="K11" s="16">
        <f>I11+G11</f>
        <v>75.27</v>
      </c>
      <c r="L11" s="12">
        <f t="shared" si="0"/>
        <v>0.32416633452902882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33.51</v>
      </c>
      <c r="F12" s="8">
        <v>1.99</v>
      </c>
      <c r="G12" s="6">
        <f t="shared" si="2"/>
        <v>35.5</v>
      </c>
      <c r="H12" s="9"/>
      <c r="I12" s="8">
        <v>59.38</v>
      </c>
      <c r="J12" s="6">
        <f t="shared" si="3"/>
        <v>59.38</v>
      </c>
      <c r="K12" s="16">
        <f t="shared" si="4"/>
        <v>94.88</v>
      </c>
      <c r="L12" s="12">
        <f t="shared" si="0"/>
        <v>0.37415682967959529</v>
      </c>
      <c r="N12" s="12"/>
    </row>
    <row r="13" spans="1:14">
      <c r="A13" s="1" t="s">
        <v>15</v>
      </c>
      <c r="B13" s="13">
        <v>65</v>
      </c>
      <c r="C13" s="8">
        <f t="shared" si="1"/>
        <v>-13</v>
      </c>
      <c r="D13" s="8"/>
      <c r="E13" s="8">
        <v>19.28</v>
      </c>
      <c r="F13" s="8">
        <v>1.83</v>
      </c>
      <c r="G13" s="6">
        <f t="shared" si="2"/>
        <v>21.11</v>
      </c>
      <c r="H13" s="9"/>
      <c r="I13" s="8">
        <v>50.37</v>
      </c>
      <c r="J13" s="6">
        <f t="shared" si="3"/>
        <v>50.37</v>
      </c>
      <c r="K13" s="16">
        <f t="shared" si="4"/>
        <v>71.47999999999999</v>
      </c>
      <c r="L13" s="12">
        <f t="shared" si="0"/>
        <v>0.29532736429770567</v>
      </c>
      <c r="N13" s="12"/>
    </row>
    <row r="14" spans="1:14">
      <c r="A14" s="1" t="s">
        <v>16</v>
      </c>
      <c r="B14" s="13">
        <v>65</v>
      </c>
      <c r="C14" s="8">
        <f t="shared" si="1"/>
        <v>-13</v>
      </c>
      <c r="D14" s="8"/>
      <c r="E14" s="8">
        <v>19.27</v>
      </c>
      <c r="F14" s="8">
        <v>1.88</v>
      </c>
      <c r="G14" s="6">
        <f t="shared" si="2"/>
        <v>21.15</v>
      </c>
      <c r="H14" s="9"/>
      <c r="I14" s="8">
        <v>51.11</v>
      </c>
      <c r="J14" s="6">
        <f t="shared" si="3"/>
        <v>51.11</v>
      </c>
      <c r="K14" s="16">
        <f t="shared" si="4"/>
        <v>72.259999999999991</v>
      </c>
      <c r="L14" s="12">
        <f t="shared" si="0"/>
        <v>0.29269305286465541</v>
      </c>
      <c r="N14" s="12"/>
    </row>
    <row r="15" spans="1:14">
      <c r="A15" s="1" t="s">
        <v>17</v>
      </c>
      <c r="B15" s="13">
        <v>65</v>
      </c>
      <c r="C15" s="8">
        <f t="shared" si="1"/>
        <v>-13</v>
      </c>
      <c r="D15" s="8"/>
      <c r="E15" s="8">
        <v>22.67</v>
      </c>
      <c r="F15" s="8">
        <v>2.76</v>
      </c>
      <c r="G15" s="6">
        <f t="shared" si="2"/>
        <v>25.43</v>
      </c>
      <c r="H15" s="9">
        <v>13.16</v>
      </c>
      <c r="I15" s="8">
        <v>64.09</v>
      </c>
      <c r="J15" s="6">
        <f t="shared" si="3"/>
        <v>77.25</v>
      </c>
      <c r="K15" s="16">
        <f>I15+G15</f>
        <v>89.52000000000001</v>
      </c>
      <c r="L15" s="12">
        <f t="shared" si="0"/>
        <v>0.28407059874888291</v>
      </c>
    </row>
    <row r="16" spans="1:14">
      <c r="A16" s="1" t="s">
        <v>18</v>
      </c>
      <c r="B16" s="13">
        <v>65</v>
      </c>
      <c r="C16" s="8">
        <f t="shared" si="1"/>
        <v>-13</v>
      </c>
      <c r="D16" s="8"/>
      <c r="E16" s="8">
        <v>21.03</v>
      </c>
      <c r="F16" s="8">
        <v>2.13</v>
      </c>
      <c r="G16" s="6">
        <f t="shared" si="2"/>
        <v>23.16</v>
      </c>
      <c r="H16" s="9"/>
      <c r="I16" s="8">
        <v>59.52</v>
      </c>
      <c r="J16" s="6">
        <f t="shared" si="3"/>
        <v>59.52</v>
      </c>
      <c r="K16" s="16">
        <f t="shared" si="4"/>
        <v>82.68</v>
      </c>
      <c r="L16" s="12">
        <f t="shared" si="0"/>
        <v>0.28011611030478956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15.78</v>
      </c>
      <c r="F17" s="8">
        <v>1.06</v>
      </c>
      <c r="G17" s="6">
        <f t="shared" si="2"/>
        <v>16.84</v>
      </c>
      <c r="H17" s="9"/>
      <c r="I17" s="8">
        <v>49.5</v>
      </c>
      <c r="J17" s="6">
        <f t="shared" si="3"/>
        <v>49.5</v>
      </c>
      <c r="K17" s="16">
        <f t="shared" si="4"/>
        <v>66.34</v>
      </c>
      <c r="L17" s="12">
        <f t="shared" si="0"/>
        <v>0.25384383479047329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37.17</v>
      </c>
      <c r="F18" s="8">
        <v>3.84</v>
      </c>
      <c r="G18" s="6">
        <f t="shared" si="2"/>
        <v>41.010000000000005</v>
      </c>
      <c r="H18" s="9"/>
      <c r="I18" s="8">
        <v>65.89</v>
      </c>
      <c r="J18" s="6">
        <f t="shared" si="3"/>
        <v>65.89</v>
      </c>
      <c r="K18" s="16">
        <f t="shared" si="4"/>
        <v>106.9</v>
      </c>
      <c r="L18" s="12">
        <f t="shared" si="0"/>
        <v>0.38362956033676338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270.8</v>
      </c>
      <c r="F20" s="6">
        <f t="shared" si="5"/>
        <v>25.859999999999996</v>
      </c>
      <c r="G20" s="6">
        <f t="shared" si="5"/>
        <v>296.66000000000003</v>
      </c>
      <c r="H20" s="6">
        <f t="shared" si="5"/>
        <v>46.379999999999995</v>
      </c>
      <c r="I20" s="6">
        <f t="shared" si="5"/>
        <v>649.28</v>
      </c>
      <c r="J20" s="6">
        <f t="shared" si="5"/>
        <v>695.66</v>
      </c>
      <c r="K20">
        <f t="shared" si="5"/>
        <v>945.94</v>
      </c>
      <c r="L20" s="12">
        <v>0.31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49.39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43.13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55.92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50.11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50.87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59.38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50.37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51.11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64.09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59.52</v>
      </c>
      <c r="E33" s="7"/>
      <c r="F33" s="7"/>
    </row>
    <row r="34" spans="1:10">
      <c r="C34" s="1" t="s">
        <v>19</v>
      </c>
      <c r="D34" s="7">
        <f>J17</f>
        <v>49.5</v>
      </c>
      <c r="E34" s="7"/>
      <c r="F34" s="7"/>
    </row>
    <row r="35" spans="1:10">
      <c r="C35" s="1" t="s">
        <v>20</v>
      </c>
      <c r="D35" s="7">
        <f t="shared" si="6"/>
        <v>65.89</v>
      </c>
      <c r="E35" s="7"/>
      <c r="F35" s="7"/>
    </row>
    <row r="38" spans="1:10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sqref="A1:IV65536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38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25</v>
      </c>
      <c r="C7" s="8">
        <f>B7-42.5</f>
        <v>-17.5</v>
      </c>
      <c r="D7" s="8"/>
      <c r="E7" s="8">
        <v>23.63</v>
      </c>
      <c r="F7" s="8">
        <v>2.15</v>
      </c>
      <c r="G7" s="6">
        <f>E7+F7</f>
        <v>25.779999999999998</v>
      </c>
      <c r="H7" s="9"/>
      <c r="I7" s="8">
        <v>49.81</v>
      </c>
      <c r="J7" s="6">
        <f>H7+I7</f>
        <v>49.81</v>
      </c>
      <c r="K7" s="16">
        <f>J7+G7</f>
        <v>75.59</v>
      </c>
      <c r="L7" s="12">
        <f>G7/K7</f>
        <v>0.34105040349252541</v>
      </c>
      <c r="N7" s="12"/>
    </row>
    <row r="8" spans="1:14">
      <c r="A8" s="1" t="s">
        <v>10</v>
      </c>
      <c r="B8" s="13">
        <v>30</v>
      </c>
      <c r="C8" s="8">
        <v>-12.5</v>
      </c>
      <c r="D8" s="8"/>
      <c r="E8" s="8">
        <v>18.97</v>
      </c>
      <c r="F8" s="8">
        <v>1.58</v>
      </c>
      <c r="G8" s="6">
        <f t="shared" ref="G8:G18" si="0">E8+F8</f>
        <v>20.549999999999997</v>
      </c>
      <c r="H8" s="9"/>
      <c r="I8" s="8">
        <v>41.43</v>
      </c>
      <c r="J8" s="6">
        <f t="shared" ref="J8:J18" si="1">H8+I8</f>
        <v>41.43</v>
      </c>
      <c r="K8" s="16">
        <f t="shared" ref="K8:K18" si="2">J8+G8</f>
        <v>61.98</v>
      </c>
      <c r="L8" s="12">
        <f>G8/K8</f>
        <v>0.33155856727976762</v>
      </c>
      <c r="N8" s="12"/>
    </row>
    <row r="9" spans="1:14">
      <c r="A9" s="1" t="s">
        <v>11</v>
      </c>
      <c r="B9" s="13">
        <v>30</v>
      </c>
      <c r="C9" s="8">
        <v>-12.5</v>
      </c>
      <c r="D9" s="8"/>
      <c r="E9" s="8">
        <v>20.65</v>
      </c>
      <c r="F9" s="8">
        <v>1.71</v>
      </c>
      <c r="G9" s="6">
        <f t="shared" si="0"/>
        <v>22.36</v>
      </c>
      <c r="H9" s="9"/>
      <c r="I9" s="8">
        <v>43.41</v>
      </c>
      <c r="J9" s="6">
        <f t="shared" si="1"/>
        <v>43.41</v>
      </c>
      <c r="K9" s="16">
        <f t="shared" si="2"/>
        <v>65.77</v>
      </c>
      <c r="L9" s="12">
        <f t="shared" ref="L9:L18" si="3">G9/K9</f>
        <v>0.33997263189904214</v>
      </c>
      <c r="N9" s="12"/>
    </row>
    <row r="10" spans="1:14">
      <c r="A10" s="1" t="s">
        <v>12</v>
      </c>
      <c r="B10" s="13">
        <v>35</v>
      </c>
      <c r="C10" s="8">
        <v>-7.5</v>
      </c>
      <c r="D10" s="8"/>
      <c r="E10" s="8">
        <v>20.39</v>
      </c>
      <c r="F10" s="8">
        <v>2.65</v>
      </c>
      <c r="G10" s="6">
        <f t="shared" si="0"/>
        <v>23.04</v>
      </c>
      <c r="H10" s="9"/>
      <c r="I10" s="8">
        <v>61.07</v>
      </c>
      <c r="J10" s="6">
        <f t="shared" si="1"/>
        <v>61.07</v>
      </c>
      <c r="K10" s="16">
        <f t="shared" si="2"/>
        <v>84.11</v>
      </c>
      <c r="L10" s="12">
        <f t="shared" si="3"/>
        <v>0.27392700035667578</v>
      </c>
      <c r="N10" s="12"/>
    </row>
    <row r="11" spans="1:14">
      <c r="A11" s="1" t="s">
        <v>13</v>
      </c>
      <c r="B11" s="13">
        <v>30</v>
      </c>
      <c r="C11" s="8">
        <v>-12.5</v>
      </c>
      <c r="D11" s="8"/>
      <c r="E11" s="8">
        <v>17.25</v>
      </c>
      <c r="F11" s="8">
        <v>2.31</v>
      </c>
      <c r="G11" s="6">
        <f t="shared" si="0"/>
        <v>19.559999999999999</v>
      </c>
      <c r="H11" s="9">
        <v>21.85</v>
      </c>
      <c r="I11" s="8">
        <v>52.45</v>
      </c>
      <c r="J11" s="6">
        <f t="shared" si="1"/>
        <v>74.300000000000011</v>
      </c>
      <c r="K11" s="16">
        <f>I11+G11</f>
        <v>72.010000000000005</v>
      </c>
      <c r="L11" s="12">
        <f t="shared" si="3"/>
        <v>0.27162894042494096</v>
      </c>
      <c r="N11" s="12"/>
    </row>
    <row r="12" spans="1:14">
      <c r="A12" s="1" t="s">
        <v>14</v>
      </c>
      <c r="B12" s="13">
        <v>30</v>
      </c>
      <c r="C12" s="8">
        <v>-12.5</v>
      </c>
      <c r="D12" s="8"/>
      <c r="E12" s="8">
        <v>22.81</v>
      </c>
      <c r="F12" s="8">
        <v>2.2599999999999998</v>
      </c>
      <c r="G12" s="6">
        <f t="shared" si="0"/>
        <v>25.07</v>
      </c>
      <c r="H12" s="9"/>
      <c r="I12" s="8">
        <v>51.15</v>
      </c>
      <c r="J12" s="6">
        <f t="shared" si="1"/>
        <v>51.15</v>
      </c>
      <c r="K12" s="16">
        <f t="shared" si="2"/>
        <v>76.22</v>
      </c>
      <c r="L12" s="12">
        <f t="shared" si="3"/>
        <v>0.32891629493571239</v>
      </c>
      <c r="N12" s="12"/>
    </row>
    <row r="13" spans="1:14">
      <c r="A13" s="1" t="s">
        <v>15</v>
      </c>
      <c r="B13" s="13">
        <v>30</v>
      </c>
      <c r="C13" s="8">
        <v>-12.5</v>
      </c>
      <c r="D13" s="8"/>
      <c r="E13" s="8">
        <v>33.950000000000003</v>
      </c>
      <c r="F13" s="8">
        <v>2.11</v>
      </c>
      <c r="G13" s="6">
        <f t="shared" si="0"/>
        <v>36.06</v>
      </c>
      <c r="H13" s="9"/>
      <c r="I13" s="8">
        <v>66.680000000000007</v>
      </c>
      <c r="J13" s="6">
        <f t="shared" si="1"/>
        <v>66.680000000000007</v>
      </c>
      <c r="K13" s="16">
        <f t="shared" si="2"/>
        <v>102.74000000000001</v>
      </c>
      <c r="L13" s="12">
        <f t="shared" si="3"/>
        <v>0.35098306404516255</v>
      </c>
      <c r="N13" s="12"/>
    </row>
    <row r="14" spans="1:14">
      <c r="A14" s="1" t="s">
        <v>16</v>
      </c>
      <c r="B14" s="13">
        <v>30</v>
      </c>
      <c r="C14" s="8">
        <v>-12.5</v>
      </c>
      <c r="D14" s="8"/>
      <c r="E14" s="8">
        <v>21.53</v>
      </c>
      <c r="F14" s="8">
        <v>2.0299999999999998</v>
      </c>
      <c r="G14" s="6">
        <f t="shared" si="0"/>
        <v>23.560000000000002</v>
      </c>
      <c r="H14" s="9"/>
      <c r="I14" s="8">
        <v>49.35</v>
      </c>
      <c r="J14" s="6">
        <f t="shared" si="1"/>
        <v>49.35</v>
      </c>
      <c r="K14" s="16">
        <f t="shared" si="2"/>
        <v>72.91</v>
      </c>
      <c r="L14" s="12">
        <f t="shared" si="3"/>
        <v>0.32313811548484439</v>
      </c>
      <c r="N14" s="12"/>
    </row>
    <row r="15" spans="1:14">
      <c r="A15" s="1" t="s">
        <v>17</v>
      </c>
      <c r="B15" s="13">
        <v>30</v>
      </c>
      <c r="C15" s="8">
        <v>-12.5</v>
      </c>
      <c r="D15" s="8"/>
      <c r="E15" s="8">
        <v>22.62</v>
      </c>
      <c r="F15" s="8">
        <v>3.37</v>
      </c>
      <c r="G15" s="6">
        <f t="shared" si="0"/>
        <v>25.990000000000002</v>
      </c>
      <c r="H15" s="9">
        <v>13.32</v>
      </c>
      <c r="I15" s="8">
        <v>65.11</v>
      </c>
      <c r="J15" s="6">
        <f t="shared" si="1"/>
        <v>78.430000000000007</v>
      </c>
      <c r="K15" s="16">
        <f>I15+G15</f>
        <v>91.1</v>
      </c>
      <c r="L15" s="12">
        <f t="shared" si="3"/>
        <v>0.28529088913282113</v>
      </c>
    </row>
    <row r="16" spans="1:14">
      <c r="A16" s="1" t="s">
        <v>18</v>
      </c>
      <c r="B16" s="13">
        <v>30</v>
      </c>
      <c r="C16" s="8">
        <v>-12.5</v>
      </c>
      <c r="D16" s="8"/>
      <c r="E16" s="8">
        <v>20.9</v>
      </c>
      <c r="F16" s="8">
        <v>2.34</v>
      </c>
      <c r="G16" s="6">
        <f t="shared" si="0"/>
        <v>23.24</v>
      </c>
      <c r="H16" s="9"/>
      <c r="I16" s="8">
        <v>48.71</v>
      </c>
      <c r="J16" s="6">
        <f t="shared" si="1"/>
        <v>48.71</v>
      </c>
      <c r="K16" s="16">
        <f t="shared" si="2"/>
        <v>71.95</v>
      </c>
      <c r="L16" s="12">
        <f t="shared" si="3"/>
        <v>0.32300208478109793</v>
      </c>
      <c r="N16" s="12"/>
    </row>
    <row r="17" spans="1:12">
      <c r="A17" s="1" t="s">
        <v>19</v>
      </c>
      <c r="B17" s="13">
        <v>30</v>
      </c>
      <c r="C17" s="8">
        <v>-12.5</v>
      </c>
      <c r="D17" s="8"/>
      <c r="E17" s="8">
        <v>21.03</v>
      </c>
      <c r="F17" s="8">
        <v>2.31</v>
      </c>
      <c r="G17" s="6">
        <f t="shared" si="0"/>
        <v>23.34</v>
      </c>
      <c r="H17" s="9"/>
      <c r="I17" s="8">
        <v>48.74</v>
      </c>
      <c r="J17" s="6">
        <f t="shared" si="1"/>
        <v>48.74</v>
      </c>
      <c r="K17" s="16">
        <f t="shared" si="2"/>
        <v>72.08</v>
      </c>
      <c r="L17" s="12">
        <f t="shared" si="3"/>
        <v>0.32380688124306328</v>
      </c>
    </row>
    <row r="18" spans="1:12">
      <c r="A18" s="1" t="s">
        <v>20</v>
      </c>
      <c r="B18" s="13">
        <v>30</v>
      </c>
      <c r="C18" s="8">
        <v>-12.5</v>
      </c>
      <c r="D18" s="8"/>
      <c r="E18" s="8">
        <v>37.090000000000003</v>
      </c>
      <c r="F18" s="8">
        <v>2.42</v>
      </c>
      <c r="G18" s="6">
        <f t="shared" si="0"/>
        <v>39.510000000000005</v>
      </c>
      <c r="H18" s="9"/>
      <c r="I18" s="8">
        <v>63.37</v>
      </c>
      <c r="J18" s="6">
        <f t="shared" si="1"/>
        <v>63.37</v>
      </c>
      <c r="K18" s="16">
        <f t="shared" si="2"/>
        <v>102.88</v>
      </c>
      <c r="L18" s="12">
        <f t="shared" si="3"/>
        <v>0.38403965785381033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4">SUM(E7:E19)</f>
        <v>280.82</v>
      </c>
      <c r="F20" s="6">
        <f t="shared" si="4"/>
        <v>27.240000000000002</v>
      </c>
      <c r="G20" s="6">
        <f t="shared" si="4"/>
        <v>308.06</v>
      </c>
      <c r="H20" s="6">
        <f t="shared" si="4"/>
        <v>35.17</v>
      </c>
      <c r="I20" s="6">
        <f t="shared" si="4"/>
        <v>641.28000000000009</v>
      </c>
      <c r="J20" s="6">
        <f t="shared" si="4"/>
        <v>676.45</v>
      </c>
      <c r="K20">
        <f t="shared" si="4"/>
        <v>949.34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49.81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5">J8</f>
        <v>41.43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5"/>
        <v>43.41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 t="shared" si="5"/>
        <v>61.07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 t="shared" si="5"/>
        <v>74.300000000000011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52.45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5"/>
        <v>66.680000000000007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5"/>
        <v>49.35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 t="shared" si="5"/>
        <v>78.430000000000007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f t="shared" si="5"/>
        <v>48.71</v>
      </c>
      <c r="E33" s="7"/>
      <c r="F33" s="7"/>
    </row>
    <row r="34" spans="1:6">
      <c r="C34" s="1" t="s">
        <v>19</v>
      </c>
      <c r="D34" s="7">
        <f>J17</f>
        <v>48.74</v>
      </c>
      <c r="E34" s="7"/>
      <c r="F34" s="7"/>
    </row>
    <row r="35" spans="1:6">
      <c r="C35" s="1" t="s">
        <v>20</v>
      </c>
      <c r="D35" s="7">
        <f t="shared" si="5"/>
        <v>63.37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F30" sqref="F30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37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40</v>
      </c>
      <c r="C7" s="8">
        <v>-2.5</v>
      </c>
      <c r="D7" s="8"/>
      <c r="E7" s="8">
        <v>33.840000000000003</v>
      </c>
      <c r="F7" s="8">
        <v>2.0699999999999998</v>
      </c>
      <c r="G7" s="6">
        <f>E7+F7</f>
        <v>35.910000000000004</v>
      </c>
      <c r="H7" s="9"/>
      <c r="I7" s="8">
        <v>65.239999999999995</v>
      </c>
      <c r="J7" s="6">
        <f>H7+I7</f>
        <v>65.239999999999995</v>
      </c>
      <c r="K7" s="16">
        <f>J7+G7</f>
        <v>101.15</v>
      </c>
      <c r="L7" s="12">
        <v>0.36</v>
      </c>
      <c r="N7" s="12"/>
    </row>
    <row r="8" spans="1:14">
      <c r="A8" s="1" t="s">
        <v>10</v>
      </c>
      <c r="B8" s="13">
        <v>40</v>
      </c>
      <c r="C8" s="8">
        <v>-2.5</v>
      </c>
      <c r="D8" s="8"/>
      <c r="E8" s="8">
        <v>19.22</v>
      </c>
      <c r="F8" s="8">
        <v>1.63</v>
      </c>
      <c r="G8" s="6">
        <f t="shared" ref="G8:G18" si="0">E8+F8</f>
        <v>20.849999999999998</v>
      </c>
      <c r="H8" s="9"/>
      <c r="I8" s="8">
        <v>44.54</v>
      </c>
      <c r="J8" s="6">
        <f t="shared" ref="J8:J18" si="1">H8+I8</f>
        <v>44.54</v>
      </c>
      <c r="K8" s="16">
        <f t="shared" ref="K8:K18" si="2">J8+G8</f>
        <v>65.39</v>
      </c>
      <c r="L8" s="12">
        <v>0.32</v>
      </c>
      <c r="N8" s="12"/>
    </row>
    <row r="9" spans="1:14">
      <c r="A9" s="1" t="s">
        <v>11</v>
      </c>
      <c r="B9" s="13">
        <v>40</v>
      </c>
      <c r="C9" s="8">
        <v>-2.5</v>
      </c>
      <c r="D9" s="8"/>
      <c r="E9" s="8">
        <v>20.09</v>
      </c>
      <c r="F9" s="8">
        <v>1.91</v>
      </c>
      <c r="G9" s="6">
        <f t="shared" si="0"/>
        <v>22</v>
      </c>
      <c r="H9" s="9"/>
      <c r="I9" s="8">
        <v>47.28</v>
      </c>
      <c r="J9" s="6">
        <f t="shared" si="1"/>
        <v>47.28</v>
      </c>
      <c r="K9" s="16">
        <f t="shared" si="2"/>
        <v>69.28</v>
      </c>
      <c r="L9" s="12">
        <v>0.32</v>
      </c>
      <c r="N9" s="12"/>
    </row>
    <row r="10" spans="1:14">
      <c r="A10" s="1" t="s">
        <v>12</v>
      </c>
      <c r="B10" s="13">
        <v>40</v>
      </c>
      <c r="C10" s="8">
        <v>-2.5</v>
      </c>
      <c r="D10" s="8"/>
      <c r="E10" s="8">
        <v>21.7</v>
      </c>
      <c r="F10" s="8">
        <v>2.9</v>
      </c>
      <c r="G10" s="6">
        <f t="shared" si="0"/>
        <v>24.599999999999998</v>
      </c>
      <c r="H10" s="9"/>
      <c r="I10" s="8">
        <v>61.31</v>
      </c>
      <c r="J10" s="6">
        <f t="shared" si="1"/>
        <v>61.31</v>
      </c>
      <c r="K10" s="16">
        <f t="shared" si="2"/>
        <v>85.91</v>
      </c>
      <c r="L10" s="12">
        <v>0.28999999999999998</v>
      </c>
      <c r="N10" s="12"/>
    </row>
    <row r="11" spans="1:14">
      <c r="A11" s="1" t="s">
        <v>13</v>
      </c>
      <c r="B11" s="13">
        <v>40</v>
      </c>
      <c r="C11" s="8">
        <v>-2.5</v>
      </c>
      <c r="D11" s="8"/>
      <c r="E11" s="8">
        <v>21.69</v>
      </c>
      <c r="F11" s="8">
        <v>1.98</v>
      </c>
      <c r="G11" s="6">
        <f t="shared" si="0"/>
        <v>23.67</v>
      </c>
      <c r="H11" s="9">
        <v>15.65</v>
      </c>
      <c r="I11" s="8">
        <v>51.92</v>
      </c>
      <c r="J11" s="6">
        <f t="shared" si="1"/>
        <v>67.570000000000007</v>
      </c>
      <c r="K11" s="16">
        <f>I11+G11</f>
        <v>75.59</v>
      </c>
      <c r="L11" s="12">
        <v>0.31</v>
      </c>
      <c r="N11" s="12"/>
    </row>
    <row r="12" spans="1:14">
      <c r="A12" s="1" t="s">
        <v>14</v>
      </c>
      <c r="B12" s="13">
        <v>40</v>
      </c>
      <c r="C12" s="8">
        <v>-2.5</v>
      </c>
      <c r="D12" s="8"/>
      <c r="E12" s="8">
        <v>23.38</v>
      </c>
      <c r="F12" s="8">
        <v>2.04</v>
      </c>
      <c r="G12" s="6">
        <f t="shared" si="0"/>
        <v>25.419999999999998</v>
      </c>
      <c r="H12" s="9"/>
      <c r="I12" s="8">
        <v>51.83</v>
      </c>
      <c r="J12" s="6">
        <f t="shared" si="1"/>
        <v>51.83</v>
      </c>
      <c r="K12" s="16">
        <f t="shared" si="2"/>
        <v>77.25</v>
      </c>
      <c r="L12" s="12">
        <v>0.33</v>
      </c>
      <c r="N12" s="12"/>
    </row>
    <row r="13" spans="1:14">
      <c r="A13" s="1" t="s">
        <v>15</v>
      </c>
      <c r="B13" s="13">
        <v>40</v>
      </c>
      <c r="C13" s="8">
        <v>-2.5</v>
      </c>
      <c r="D13" s="8"/>
      <c r="E13" s="8">
        <v>33.25</v>
      </c>
      <c r="F13" s="8">
        <v>2.41</v>
      </c>
      <c r="G13" s="6">
        <f t="shared" si="0"/>
        <v>35.659999999999997</v>
      </c>
      <c r="H13" s="9"/>
      <c r="I13" s="8">
        <v>64.760000000000005</v>
      </c>
      <c r="J13" s="6">
        <f t="shared" si="1"/>
        <v>64.760000000000005</v>
      </c>
      <c r="K13" s="16">
        <f t="shared" si="2"/>
        <v>100.42</v>
      </c>
      <c r="L13" s="12">
        <v>0.36</v>
      </c>
      <c r="N13" s="12"/>
    </row>
    <row r="14" spans="1:14">
      <c r="A14" s="1" t="s">
        <v>16</v>
      </c>
      <c r="B14" s="13">
        <v>40</v>
      </c>
      <c r="C14" s="8">
        <v>-2.5</v>
      </c>
      <c r="D14" s="8"/>
      <c r="E14" s="8">
        <v>19.579999999999998</v>
      </c>
      <c r="F14" s="8">
        <v>2.16</v>
      </c>
      <c r="G14" s="6">
        <f t="shared" si="0"/>
        <v>21.74</v>
      </c>
      <c r="H14" s="9"/>
      <c r="I14" s="8">
        <v>54.17</v>
      </c>
      <c r="J14" s="6">
        <f t="shared" si="1"/>
        <v>54.17</v>
      </c>
      <c r="K14" s="16">
        <f t="shared" si="2"/>
        <v>75.91</v>
      </c>
      <c r="L14" s="12">
        <v>0.28999999999999998</v>
      </c>
      <c r="N14" s="12"/>
    </row>
    <row r="15" spans="1:14">
      <c r="A15" s="1" t="s">
        <v>17</v>
      </c>
      <c r="B15" s="13">
        <v>25</v>
      </c>
      <c r="C15" s="8">
        <v>-17.5</v>
      </c>
      <c r="D15" s="8"/>
      <c r="E15" s="8">
        <v>22.79</v>
      </c>
      <c r="F15" s="8">
        <v>2.2000000000000002</v>
      </c>
      <c r="G15" s="6">
        <f t="shared" si="0"/>
        <v>24.99</v>
      </c>
      <c r="H15" s="9">
        <v>15.62</v>
      </c>
      <c r="I15" s="8">
        <v>53.25</v>
      </c>
      <c r="J15" s="6">
        <f t="shared" si="1"/>
        <v>68.87</v>
      </c>
      <c r="K15" s="16">
        <f>I15+G15</f>
        <v>78.239999999999995</v>
      </c>
      <c r="L15" s="12">
        <v>0.32</v>
      </c>
    </row>
    <row r="16" spans="1:14">
      <c r="A16" s="1" t="s">
        <v>18</v>
      </c>
      <c r="B16" s="13">
        <v>25</v>
      </c>
      <c r="C16" s="8">
        <v>-17.5</v>
      </c>
      <c r="D16" s="8"/>
      <c r="E16" s="8">
        <v>21.41</v>
      </c>
      <c r="F16" s="8">
        <v>3.51</v>
      </c>
      <c r="G16" s="6">
        <f t="shared" si="0"/>
        <v>24.92</v>
      </c>
      <c r="H16" s="9"/>
      <c r="I16" s="8">
        <v>59.21</v>
      </c>
      <c r="J16" s="6">
        <f t="shared" si="1"/>
        <v>59.21</v>
      </c>
      <c r="K16" s="16">
        <f t="shared" si="2"/>
        <v>84.13</v>
      </c>
      <c r="L16" s="12">
        <v>0.3</v>
      </c>
      <c r="N16" s="12"/>
    </row>
    <row r="17" spans="1:12">
      <c r="A17" s="1" t="s">
        <v>19</v>
      </c>
      <c r="B17" s="13">
        <v>25</v>
      </c>
      <c r="C17" s="8">
        <v>-17.5</v>
      </c>
      <c r="D17" s="8"/>
      <c r="E17" s="8">
        <v>23.21</v>
      </c>
      <c r="F17" s="8">
        <v>2.6</v>
      </c>
      <c r="G17" s="6">
        <f t="shared" si="0"/>
        <v>25.810000000000002</v>
      </c>
      <c r="H17" s="9"/>
      <c r="I17" s="8">
        <v>53.25</v>
      </c>
      <c r="J17" s="6">
        <f t="shared" si="1"/>
        <v>53.25</v>
      </c>
      <c r="K17" s="16">
        <f t="shared" si="2"/>
        <v>79.06</v>
      </c>
      <c r="L17" s="12">
        <v>0.33</v>
      </c>
    </row>
    <row r="18" spans="1:12">
      <c r="A18" s="1" t="s">
        <v>20</v>
      </c>
      <c r="B18" s="13">
        <v>25</v>
      </c>
      <c r="C18" s="8">
        <v>-17.5</v>
      </c>
      <c r="D18" s="8"/>
      <c r="E18" s="8">
        <v>33.020000000000003</v>
      </c>
      <c r="F18" s="8">
        <v>2.5</v>
      </c>
      <c r="G18" s="6">
        <f t="shared" si="0"/>
        <v>35.520000000000003</v>
      </c>
      <c r="H18" s="9"/>
      <c r="I18" s="8">
        <v>61.09</v>
      </c>
      <c r="J18" s="6">
        <f t="shared" si="1"/>
        <v>61.09</v>
      </c>
      <c r="K18" s="16">
        <f t="shared" si="2"/>
        <v>96.610000000000014</v>
      </c>
      <c r="L18" s="12">
        <v>0.37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3">SUM(E7:E19)</f>
        <v>293.17999999999995</v>
      </c>
      <c r="F20" s="6">
        <f t="shared" si="3"/>
        <v>27.910000000000004</v>
      </c>
      <c r="G20" s="6">
        <f t="shared" si="3"/>
        <v>321.08999999999997</v>
      </c>
      <c r="H20" s="6">
        <f t="shared" si="3"/>
        <v>31.27</v>
      </c>
      <c r="I20" s="6">
        <f t="shared" si="3"/>
        <v>667.85</v>
      </c>
      <c r="J20" s="6">
        <f t="shared" si="3"/>
        <v>699.12</v>
      </c>
      <c r="K20">
        <f t="shared" si="3"/>
        <v>988.93999999999994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65.239999999999995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44.54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47.28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51.92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64.760000000000005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54.17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53.25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59.21</v>
      </c>
      <c r="E33" s="7"/>
      <c r="F33" s="7"/>
    </row>
    <row r="34" spans="1:6">
      <c r="C34" s="1" t="s">
        <v>19</v>
      </c>
      <c r="D34" s="7">
        <v>53.25</v>
      </c>
      <c r="E34" s="7"/>
      <c r="F34" s="7"/>
    </row>
    <row r="35" spans="1:6">
      <c r="C35" s="1" t="s">
        <v>20</v>
      </c>
      <c r="D35" s="7">
        <v>61.09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B35" sqref="B35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36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50</v>
      </c>
      <c r="C7" s="8">
        <v>3.75</v>
      </c>
      <c r="D7" s="8"/>
      <c r="E7" s="8">
        <v>31.6</v>
      </c>
      <c r="F7" s="8">
        <v>1.99</v>
      </c>
      <c r="G7" s="6">
        <v>33.590000000000003</v>
      </c>
      <c r="H7" s="9"/>
      <c r="I7" s="8">
        <v>60.2</v>
      </c>
      <c r="J7" s="6">
        <v>60.2</v>
      </c>
      <c r="K7">
        <v>93.79</v>
      </c>
      <c r="L7" s="12">
        <v>0.36</v>
      </c>
      <c r="N7" s="12"/>
    </row>
    <row r="8" spans="1:14">
      <c r="A8" s="1" t="s">
        <v>10</v>
      </c>
      <c r="B8" s="13">
        <v>50</v>
      </c>
      <c r="C8" s="8">
        <v>3.75</v>
      </c>
      <c r="D8" s="8"/>
      <c r="E8" s="8">
        <v>19.010000000000002</v>
      </c>
      <c r="F8" s="8">
        <v>1.63</v>
      </c>
      <c r="G8" s="6">
        <v>20.64</v>
      </c>
      <c r="H8" s="9"/>
      <c r="I8" s="8">
        <v>32.54</v>
      </c>
      <c r="J8" s="6">
        <v>32.54</v>
      </c>
      <c r="K8">
        <v>53.18</v>
      </c>
      <c r="L8" s="12">
        <v>0.39</v>
      </c>
      <c r="N8" s="12"/>
    </row>
    <row r="9" spans="1:14">
      <c r="A9" s="1" t="s">
        <v>11</v>
      </c>
      <c r="B9" s="13">
        <v>60</v>
      </c>
      <c r="C9" s="8">
        <v>8.75</v>
      </c>
      <c r="D9" s="8"/>
      <c r="E9" s="8">
        <v>21.01</v>
      </c>
      <c r="F9" s="8">
        <v>1.54</v>
      </c>
      <c r="G9" s="6">
        <v>22.55</v>
      </c>
      <c r="H9" s="9"/>
      <c r="I9" s="8">
        <v>59.6</v>
      </c>
      <c r="J9" s="6">
        <v>59.6</v>
      </c>
      <c r="K9">
        <v>82.15</v>
      </c>
      <c r="L9" s="12">
        <v>0.28000000000000003</v>
      </c>
      <c r="N9" s="12"/>
    </row>
    <row r="10" spans="1:14">
      <c r="A10" s="1" t="s">
        <v>12</v>
      </c>
      <c r="B10" s="13">
        <v>60</v>
      </c>
      <c r="C10" s="8">
        <v>8.75</v>
      </c>
      <c r="D10" s="8"/>
      <c r="E10" s="8">
        <v>21.33</v>
      </c>
      <c r="F10" s="8">
        <v>1.88</v>
      </c>
      <c r="G10" s="6">
        <v>23.21</v>
      </c>
      <c r="H10" s="9"/>
      <c r="I10" s="8">
        <v>49.21</v>
      </c>
      <c r="J10" s="6">
        <v>49.21</v>
      </c>
      <c r="K10">
        <v>72.42</v>
      </c>
      <c r="L10" s="12">
        <v>0.32</v>
      </c>
      <c r="N10" s="12"/>
    </row>
    <row r="11" spans="1:14">
      <c r="A11" s="1" t="s">
        <v>13</v>
      </c>
      <c r="B11" s="13">
        <v>60</v>
      </c>
      <c r="C11" s="8">
        <v>8.75</v>
      </c>
      <c r="D11" s="8"/>
      <c r="E11" s="8">
        <v>21.32</v>
      </c>
      <c r="F11" s="8">
        <v>3.19</v>
      </c>
      <c r="G11" s="6">
        <v>24.51</v>
      </c>
      <c r="H11" s="9">
        <v>8.3699999999999992</v>
      </c>
      <c r="I11" s="8">
        <v>71.91</v>
      </c>
      <c r="J11" s="6">
        <v>80.28</v>
      </c>
      <c r="K11">
        <v>96.42</v>
      </c>
      <c r="L11" s="12">
        <v>0.25</v>
      </c>
      <c r="N11" s="12"/>
    </row>
    <row r="12" spans="1:14">
      <c r="A12" s="1" t="s">
        <v>14</v>
      </c>
      <c r="B12" s="13">
        <v>65</v>
      </c>
      <c r="C12" s="8">
        <v>11.25</v>
      </c>
      <c r="D12" s="8"/>
      <c r="E12" s="8">
        <v>22.62</v>
      </c>
      <c r="F12" s="8">
        <v>1.99</v>
      </c>
      <c r="G12" s="6">
        <v>24.61</v>
      </c>
      <c r="H12" s="9"/>
      <c r="I12" s="8">
        <v>51.57</v>
      </c>
      <c r="J12" s="6">
        <v>51.57</v>
      </c>
      <c r="K12">
        <v>76.180000000000007</v>
      </c>
      <c r="L12" s="12">
        <v>0.32</v>
      </c>
      <c r="N12" s="12"/>
    </row>
    <row r="13" spans="1:14">
      <c r="A13" s="1" t="s">
        <v>15</v>
      </c>
      <c r="B13" s="13">
        <v>65</v>
      </c>
      <c r="C13" s="8">
        <v>11.25</v>
      </c>
      <c r="D13" s="8"/>
      <c r="E13" s="8">
        <v>21.96</v>
      </c>
      <c r="F13" s="8">
        <v>1.99</v>
      </c>
      <c r="G13" s="6">
        <v>23.95</v>
      </c>
      <c r="H13" s="9"/>
      <c r="I13" s="8">
        <v>51.03</v>
      </c>
      <c r="J13" s="6">
        <v>51.03</v>
      </c>
      <c r="K13">
        <v>74.98</v>
      </c>
      <c r="L13" s="12">
        <v>0.32</v>
      </c>
      <c r="N13" s="12"/>
    </row>
    <row r="14" spans="1:14">
      <c r="A14" s="1" t="s">
        <v>16</v>
      </c>
      <c r="B14" s="13">
        <v>70</v>
      </c>
      <c r="C14" s="8">
        <v>13.75</v>
      </c>
      <c r="D14" s="8"/>
      <c r="E14" s="8">
        <v>35.71</v>
      </c>
      <c r="F14" s="8">
        <v>2.52</v>
      </c>
      <c r="G14" s="6">
        <v>38.229999999999997</v>
      </c>
      <c r="H14" s="9"/>
      <c r="I14" s="8">
        <v>69.58</v>
      </c>
      <c r="J14" s="6">
        <v>69.58</v>
      </c>
      <c r="K14">
        <v>107.81</v>
      </c>
      <c r="L14" s="12">
        <v>0.36</v>
      </c>
      <c r="N14" s="12"/>
    </row>
    <row r="15" spans="1:14">
      <c r="A15" s="1" t="s">
        <v>17</v>
      </c>
      <c r="B15" s="13">
        <v>70</v>
      </c>
      <c r="C15" s="8">
        <v>13.75</v>
      </c>
      <c r="D15" s="8"/>
      <c r="E15" s="8">
        <v>22.87</v>
      </c>
      <c r="F15" s="8">
        <v>1.95</v>
      </c>
      <c r="G15" s="6">
        <v>24.82</v>
      </c>
      <c r="H15" s="9">
        <v>13.34</v>
      </c>
      <c r="I15" s="8">
        <v>55.58</v>
      </c>
      <c r="J15" s="6">
        <v>68.92</v>
      </c>
      <c r="K15">
        <v>80.400000000000006</v>
      </c>
      <c r="L15" s="12">
        <v>0.31</v>
      </c>
    </row>
    <row r="16" spans="1:14">
      <c r="A16" s="1" t="s">
        <v>18</v>
      </c>
      <c r="B16" s="13">
        <v>70</v>
      </c>
      <c r="C16" s="8">
        <v>13.75</v>
      </c>
      <c r="D16" s="8"/>
      <c r="E16" s="8">
        <v>21.02</v>
      </c>
      <c r="F16" s="8">
        <v>3.18</v>
      </c>
      <c r="G16" s="6">
        <v>24.2</v>
      </c>
      <c r="H16" s="9"/>
      <c r="I16" s="8">
        <v>62.06</v>
      </c>
      <c r="J16" s="6">
        <v>62.06</v>
      </c>
      <c r="K16">
        <v>86.26</v>
      </c>
      <c r="L16" s="12">
        <v>0.28000000000000003</v>
      </c>
      <c r="N16" s="12"/>
    </row>
    <row r="17" spans="1:12">
      <c r="A17" s="1" t="s">
        <v>19</v>
      </c>
      <c r="B17" s="13">
        <v>70</v>
      </c>
      <c r="C17" s="8">
        <v>13.75</v>
      </c>
      <c r="D17" s="8"/>
      <c r="E17" s="8">
        <v>22.22</v>
      </c>
      <c r="F17" s="8">
        <v>2.23</v>
      </c>
      <c r="G17" s="6">
        <v>24.45</v>
      </c>
      <c r="H17" s="9"/>
      <c r="I17" s="8">
        <v>54.24</v>
      </c>
      <c r="J17" s="6">
        <v>54.24</v>
      </c>
      <c r="K17">
        <v>78.69</v>
      </c>
      <c r="L17" s="12">
        <v>0.31</v>
      </c>
    </row>
    <row r="18" spans="1:12">
      <c r="A18" s="1" t="s">
        <v>20</v>
      </c>
      <c r="B18" s="13">
        <v>40</v>
      </c>
      <c r="C18" s="8">
        <v>-2.5</v>
      </c>
      <c r="D18" s="8"/>
      <c r="E18" s="8">
        <v>21.61</v>
      </c>
      <c r="F18" s="8">
        <v>2.5299999999999998</v>
      </c>
      <c r="G18" s="6">
        <v>24.14</v>
      </c>
      <c r="H18" s="9"/>
      <c r="I18" s="8">
        <v>46.86</v>
      </c>
      <c r="J18" s="6">
        <v>46.86</v>
      </c>
      <c r="K18">
        <v>71</v>
      </c>
      <c r="L18" s="12">
        <v>0.34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0">SUM(E7:E19)</f>
        <v>282.28000000000009</v>
      </c>
      <c r="F20" s="6">
        <f t="shared" si="0"/>
        <v>26.62</v>
      </c>
      <c r="G20" s="6">
        <f t="shared" si="0"/>
        <v>308.89999999999998</v>
      </c>
      <c r="H20" s="6">
        <f t="shared" si="0"/>
        <v>21.71</v>
      </c>
      <c r="I20" s="6">
        <f t="shared" si="0"/>
        <v>664.38</v>
      </c>
      <c r="J20" s="6">
        <f t="shared" si="0"/>
        <v>686.09</v>
      </c>
      <c r="K20">
        <f t="shared" si="0"/>
        <v>973.28</v>
      </c>
      <c r="L20" s="12">
        <v>0.31900000000000001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60.2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32.54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59.6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49.21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71.91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51.57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51.03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69.58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55.58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62.06</v>
      </c>
      <c r="E33" s="7"/>
      <c r="F33" s="7"/>
    </row>
    <row r="34" spans="1:6">
      <c r="C34" s="1" t="s">
        <v>19</v>
      </c>
      <c r="D34" s="7">
        <v>54.24</v>
      </c>
      <c r="E34" s="7"/>
      <c r="F34" s="7"/>
    </row>
    <row r="35" spans="1:6">
      <c r="C35" s="1" t="s">
        <v>20</v>
      </c>
      <c r="D35" s="7">
        <v>46.86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K14" sqref="K14"/>
    </sheetView>
  </sheetViews>
  <sheetFormatPr defaultRowHeight="15"/>
  <cols>
    <col min="1" max="1" width="12.5703125" customWidth="1"/>
    <col min="2" max="2" width="12.85546875" customWidth="1"/>
    <col min="11" max="11" width="12.140625" customWidth="1"/>
    <col min="12" max="12" width="11.140625" customWidth="1"/>
  </cols>
  <sheetData>
    <row r="1" spans="1:12" ht="15.75">
      <c r="A1" s="27" t="s">
        <v>0</v>
      </c>
      <c r="B1" s="28"/>
      <c r="C1" s="28"/>
      <c r="D1" s="28"/>
      <c r="E1" s="28"/>
      <c r="F1" s="28"/>
      <c r="G1" s="29"/>
      <c r="H1" s="1"/>
      <c r="I1" s="1"/>
      <c r="J1" s="1"/>
    </row>
    <row r="3" spans="1:12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2">
      <c r="A5" s="1"/>
      <c r="B5" s="1"/>
      <c r="C5" s="4"/>
      <c r="D5" s="4"/>
      <c r="E5" s="4"/>
      <c r="F5" s="4"/>
      <c r="G5" s="4"/>
      <c r="H5" s="4"/>
      <c r="I5" s="4"/>
      <c r="J5" s="4"/>
    </row>
    <row r="6" spans="1:12">
      <c r="A6" s="1"/>
      <c r="B6" s="1"/>
      <c r="C6" s="4"/>
      <c r="D6" s="4"/>
      <c r="E6" s="4"/>
      <c r="F6" s="4"/>
      <c r="G6" s="4"/>
      <c r="H6" s="4"/>
      <c r="I6" s="4"/>
      <c r="J6" s="4"/>
    </row>
    <row r="7" spans="1:12">
      <c r="A7" s="1" t="s">
        <v>9</v>
      </c>
      <c r="B7" s="13">
        <v>40</v>
      </c>
      <c r="C7" s="8">
        <v>-2.5</v>
      </c>
      <c r="D7" s="8"/>
      <c r="E7" s="8">
        <v>12.94</v>
      </c>
      <c r="F7" s="8"/>
      <c r="G7" s="6">
        <v>12.94</v>
      </c>
      <c r="H7" s="9"/>
      <c r="I7" s="8">
        <v>51.13</v>
      </c>
      <c r="J7" s="6">
        <v>51.13</v>
      </c>
      <c r="K7">
        <v>64.069999999999993</v>
      </c>
      <c r="L7" s="12">
        <v>0.2</v>
      </c>
    </row>
    <row r="8" spans="1:12">
      <c r="A8" s="1" t="s">
        <v>10</v>
      </c>
      <c r="B8" s="13">
        <v>40</v>
      </c>
      <c r="C8" s="8">
        <v>-2.5</v>
      </c>
      <c r="D8" s="8"/>
      <c r="E8" s="8">
        <v>10.65</v>
      </c>
      <c r="F8" s="8"/>
      <c r="G8" s="6">
        <v>10.65</v>
      </c>
      <c r="H8" s="9"/>
      <c r="I8" s="8">
        <v>48.03</v>
      </c>
      <c r="J8" s="6">
        <v>48.03</v>
      </c>
      <c r="K8">
        <v>58.68</v>
      </c>
      <c r="L8" s="12">
        <v>0.18</v>
      </c>
    </row>
    <row r="9" spans="1:12">
      <c r="A9" s="1" t="s">
        <v>11</v>
      </c>
      <c r="B9" s="13">
        <v>45</v>
      </c>
      <c r="C9" s="8">
        <v>2.5</v>
      </c>
      <c r="D9" s="8"/>
      <c r="E9" s="8">
        <v>28.47</v>
      </c>
      <c r="F9" s="8"/>
      <c r="G9" s="6">
        <v>28.47</v>
      </c>
      <c r="H9" s="9"/>
      <c r="I9" s="8">
        <v>81.34</v>
      </c>
      <c r="J9" s="6">
        <v>81.34</v>
      </c>
      <c r="K9">
        <v>109.81</v>
      </c>
      <c r="L9" s="12">
        <v>0.26</v>
      </c>
    </row>
    <row r="10" spans="1:12">
      <c r="A10" s="1" t="s">
        <v>12</v>
      </c>
      <c r="B10" s="13">
        <v>45</v>
      </c>
      <c r="C10" s="8">
        <v>2.5</v>
      </c>
      <c r="D10" s="8"/>
      <c r="E10" s="8">
        <v>10.68</v>
      </c>
      <c r="F10" s="8"/>
      <c r="G10" s="6">
        <v>10.68</v>
      </c>
      <c r="H10" s="9"/>
      <c r="I10" s="8">
        <v>61.35</v>
      </c>
      <c r="J10" s="6">
        <v>61.35</v>
      </c>
      <c r="K10">
        <v>72.03</v>
      </c>
      <c r="L10" s="12">
        <v>0.15</v>
      </c>
    </row>
    <row r="11" spans="1:12">
      <c r="A11" s="1" t="s">
        <v>13</v>
      </c>
      <c r="B11" s="13">
        <v>45</v>
      </c>
      <c r="C11" s="8">
        <v>2.5</v>
      </c>
      <c r="D11" s="8"/>
      <c r="E11" s="8">
        <v>21.54</v>
      </c>
      <c r="F11" s="8"/>
      <c r="G11" s="6">
        <v>21.54</v>
      </c>
      <c r="H11" s="9">
        <v>14.02</v>
      </c>
      <c r="I11" s="8">
        <v>46.41</v>
      </c>
      <c r="J11" s="6">
        <v>60.429999999999993</v>
      </c>
      <c r="K11">
        <v>67.95</v>
      </c>
      <c r="L11" s="12">
        <v>0.32</v>
      </c>
    </row>
    <row r="12" spans="1:12">
      <c r="A12" s="1" t="s">
        <v>14</v>
      </c>
      <c r="B12" s="13">
        <v>45</v>
      </c>
      <c r="C12" s="8">
        <v>2.5</v>
      </c>
      <c r="D12" s="8"/>
      <c r="E12" s="8">
        <v>22.42</v>
      </c>
      <c r="F12" s="8">
        <v>2.5499999999999998</v>
      </c>
      <c r="G12" s="6">
        <v>24.97</v>
      </c>
      <c r="H12" s="9"/>
      <c r="I12" s="8">
        <v>63.66</v>
      </c>
      <c r="J12" s="6">
        <v>63.66</v>
      </c>
      <c r="K12">
        <v>88.63</v>
      </c>
      <c r="L12" s="12">
        <v>0.28000000000000003</v>
      </c>
    </row>
    <row r="13" spans="1:12">
      <c r="A13" s="1" t="s">
        <v>15</v>
      </c>
      <c r="B13" s="13">
        <v>40</v>
      </c>
      <c r="C13" s="8">
        <v>-2.5</v>
      </c>
      <c r="D13" s="8"/>
      <c r="E13" s="8">
        <v>22.05</v>
      </c>
      <c r="F13" s="8">
        <v>2.39</v>
      </c>
      <c r="G13" s="6">
        <v>24.44</v>
      </c>
      <c r="H13" s="9"/>
      <c r="I13" s="8">
        <v>51.38</v>
      </c>
      <c r="J13" s="6">
        <v>51.38</v>
      </c>
      <c r="K13">
        <v>75.819999999999993</v>
      </c>
      <c r="L13" s="12">
        <v>0.32</v>
      </c>
    </row>
    <row r="14" spans="1:12">
      <c r="A14" s="1" t="s">
        <v>16</v>
      </c>
      <c r="B14" s="13">
        <v>40</v>
      </c>
      <c r="C14" s="8">
        <v>-2.5</v>
      </c>
      <c r="D14" s="8"/>
      <c r="E14" s="8">
        <v>32.76</v>
      </c>
      <c r="F14" s="8">
        <v>2.77</v>
      </c>
      <c r="G14" s="6">
        <v>35.53</v>
      </c>
      <c r="H14" s="9"/>
      <c r="I14" s="8">
        <v>66.64</v>
      </c>
      <c r="J14" s="6">
        <v>66.64</v>
      </c>
      <c r="K14">
        <v>102.17</v>
      </c>
      <c r="L14" s="12">
        <v>0.35</v>
      </c>
    </row>
    <row r="15" spans="1:12">
      <c r="A15" s="1" t="s">
        <v>17</v>
      </c>
      <c r="B15" s="13">
        <v>40</v>
      </c>
      <c r="C15" s="8">
        <v>-2.5</v>
      </c>
      <c r="D15" s="8"/>
      <c r="E15" s="8">
        <v>21.43</v>
      </c>
      <c r="F15" s="8">
        <v>1.38</v>
      </c>
      <c r="G15" s="6">
        <v>22.81</v>
      </c>
      <c r="H15" s="9">
        <v>7.05</v>
      </c>
      <c r="I15" s="8">
        <v>58.76</v>
      </c>
      <c r="J15" s="6">
        <v>65.81</v>
      </c>
      <c r="K15">
        <v>81.569999999999993</v>
      </c>
      <c r="L15" s="12">
        <v>0.28000000000000003</v>
      </c>
    </row>
    <row r="16" spans="1:12">
      <c r="A16" s="1" t="s">
        <v>18</v>
      </c>
      <c r="B16" s="13">
        <v>40</v>
      </c>
      <c r="C16" s="8">
        <v>-2.5</v>
      </c>
      <c r="D16" s="8"/>
      <c r="E16" s="8">
        <v>21.75</v>
      </c>
      <c r="F16" s="8">
        <v>2.1800000000000002</v>
      </c>
      <c r="G16" s="6">
        <v>23.93</v>
      </c>
      <c r="H16" s="9"/>
      <c r="I16" s="8">
        <v>49.68</v>
      </c>
      <c r="J16" s="6">
        <v>49.68</v>
      </c>
      <c r="K16">
        <v>73.61</v>
      </c>
      <c r="L16" s="12">
        <v>0.33</v>
      </c>
    </row>
    <row r="17" spans="1:12">
      <c r="A17" s="1" t="s">
        <v>19</v>
      </c>
      <c r="B17" s="13">
        <v>50</v>
      </c>
      <c r="C17" s="8">
        <v>3.75</v>
      </c>
      <c r="D17" s="8"/>
      <c r="E17" s="8">
        <v>22.17</v>
      </c>
      <c r="F17" s="8">
        <v>3.84</v>
      </c>
      <c r="G17" s="6">
        <v>26.01</v>
      </c>
      <c r="H17" s="9"/>
      <c r="I17" s="8">
        <v>64.97</v>
      </c>
      <c r="J17" s="6">
        <v>64.97</v>
      </c>
      <c r="K17">
        <v>90.98</v>
      </c>
      <c r="L17" s="12">
        <v>0.28999999999999998</v>
      </c>
    </row>
    <row r="18" spans="1:12">
      <c r="A18" s="1" t="s">
        <v>20</v>
      </c>
      <c r="B18" s="13">
        <v>50</v>
      </c>
      <c r="C18" s="8">
        <v>3.75</v>
      </c>
      <c r="D18" s="8"/>
      <c r="E18" s="8">
        <v>25.45</v>
      </c>
      <c r="F18" s="8">
        <v>2.5499999999999998</v>
      </c>
      <c r="G18" s="6">
        <v>28</v>
      </c>
      <c r="H18" s="9"/>
      <c r="I18" s="8">
        <v>48.96</v>
      </c>
      <c r="J18" s="6">
        <v>48.96</v>
      </c>
      <c r="K18">
        <v>79.959999999999994</v>
      </c>
      <c r="L18" s="12">
        <v>0.35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>SUM(E7:E19)</f>
        <v>252.31</v>
      </c>
      <c r="F20" s="6">
        <f>SUM(F12:F19)</f>
        <v>17.66</v>
      </c>
      <c r="G20" s="6">
        <f>SUM(G7:G19)</f>
        <v>269.97000000000003</v>
      </c>
      <c r="H20" s="6">
        <v>21.07</v>
      </c>
      <c r="I20" s="6">
        <f>SUM(I7:I19)</f>
        <v>692.31</v>
      </c>
      <c r="J20" s="6">
        <f>SUM(J7:J19)</f>
        <v>713.38</v>
      </c>
      <c r="K20">
        <f>SUM(K7:K19)</f>
        <v>965.28000000000009</v>
      </c>
      <c r="L20" s="12">
        <v>0.28000000000000003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51.13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48.03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81.34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46.41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63.66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51.38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66.64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58.76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49.68</v>
      </c>
      <c r="E33" s="7"/>
      <c r="F33" s="7"/>
    </row>
    <row r="34" spans="1:6">
      <c r="C34" s="1" t="s">
        <v>19</v>
      </c>
      <c r="D34" s="7">
        <v>64.97</v>
      </c>
      <c r="E34" s="7"/>
      <c r="F34" s="7"/>
    </row>
    <row r="35" spans="1:6">
      <c r="C35" s="1" t="s">
        <v>20</v>
      </c>
      <c r="D35" s="7">
        <v>48.96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B19" sqref="B19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75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76.48</v>
      </c>
      <c r="C7" s="8">
        <v>158.34</v>
      </c>
      <c r="D7" s="8">
        <f>B7-C7</f>
        <v>-81.86</v>
      </c>
      <c r="E7" s="8">
        <v>34.130000000000003</v>
      </c>
      <c r="F7" s="8">
        <v>1.62</v>
      </c>
      <c r="G7" s="6">
        <f>E7+F7</f>
        <v>35.75</v>
      </c>
      <c r="H7" s="9"/>
      <c r="I7" s="8">
        <v>66.53</v>
      </c>
      <c r="J7" s="6">
        <f>H7+I7</f>
        <v>66.53</v>
      </c>
      <c r="K7" s="16">
        <f>J7+G7</f>
        <v>102.28</v>
      </c>
      <c r="L7" s="12">
        <f t="shared" ref="L7:L18" si="0">G7/K7</f>
        <v>0.3495307000391083</v>
      </c>
      <c r="N7" s="12"/>
    </row>
    <row r="8" spans="1:14">
      <c r="A8" s="1" t="s">
        <v>10</v>
      </c>
      <c r="B8" s="13">
        <v>85.22</v>
      </c>
      <c r="C8" s="8">
        <v>158.34</v>
      </c>
      <c r="D8" s="8">
        <f t="shared" ref="D8:D18" si="1">B8-C8</f>
        <v>-73.12</v>
      </c>
      <c r="E8" s="8">
        <v>15.15</v>
      </c>
      <c r="F8" s="8">
        <v>1.48</v>
      </c>
      <c r="G8" s="6">
        <f t="shared" ref="G8:G18" si="2">E8+F8</f>
        <v>16.63</v>
      </c>
      <c r="H8" s="9"/>
      <c r="I8" s="8">
        <v>45.52</v>
      </c>
      <c r="J8" s="6">
        <f t="shared" ref="J8:J18" si="3">H8+I8</f>
        <v>45.52</v>
      </c>
      <c r="K8" s="16">
        <f t="shared" ref="K8:K18" si="4">J8+G8</f>
        <v>62.150000000000006</v>
      </c>
      <c r="L8" s="12">
        <f t="shared" si="0"/>
        <v>0.26757843925985514</v>
      </c>
      <c r="N8" s="12"/>
    </row>
    <row r="9" spans="1:14">
      <c r="A9" s="1" t="s">
        <v>11</v>
      </c>
      <c r="B9" s="13">
        <v>98.35</v>
      </c>
      <c r="C9" s="8">
        <v>158.34</v>
      </c>
      <c r="D9" s="8">
        <f t="shared" si="1"/>
        <v>-59.990000000000009</v>
      </c>
      <c r="E9" s="8">
        <v>23.48</v>
      </c>
      <c r="F9" s="8">
        <v>1.44</v>
      </c>
      <c r="G9" s="6">
        <f t="shared" si="2"/>
        <v>24.92</v>
      </c>
      <c r="H9" s="9"/>
      <c r="I9" s="8">
        <v>55.38</v>
      </c>
      <c r="J9" s="6">
        <f t="shared" si="3"/>
        <v>55.38</v>
      </c>
      <c r="K9" s="16">
        <f t="shared" si="4"/>
        <v>80.300000000000011</v>
      </c>
      <c r="L9" s="12">
        <f t="shared" si="0"/>
        <v>0.31033623910336239</v>
      </c>
      <c r="N9" s="12"/>
    </row>
    <row r="10" spans="1:14">
      <c r="A10" s="1" t="s">
        <v>12</v>
      </c>
      <c r="B10" s="13">
        <v>109.22</v>
      </c>
      <c r="C10" s="8">
        <v>158.34</v>
      </c>
      <c r="D10" s="8">
        <f t="shared" si="1"/>
        <v>-49.120000000000005</v>
      </c>
      <c r="E10" s="8">
        <v>20.170000000000002</v>
      </c>
      <c r="F10" s="8">
        <v>1.52</v>
      </c>
      <c r="G10" s="6">
        <f t="shared" si="2"/>
        <v>21.69</v>
      </c>
      <c r="H10" s="9"/>
      <c r="I10" s="8">
        <v>53.12</v>
      </c>
      <c r="J10" s="6">
        <f t="shared" si="3"/>
        <v>53.12</v>
      </c>
      <c r="K10" s="16">
        <f t="shared" si="4"/>
        <v>74.81</v>
      </c>
      <c r="L10" s="12">
        <f t="shared" si="0"/>
        <v>0.28993450073519583</v>
      </c>
      <c r="N10" s="12"/>
    </row>
    <row r="11" spans="1:14">
      <c r="A11" s="1" t="s">
        <v>13</v>
      </c>
      <c r="B11" s="13">
        <v>112.3</v>
      </c>
      <c r="C11" s="8">
        <v>158.34</v>
      </c>
      <c r="D11" s="8">
        <f t="shared" si="1"/>
        <v>-46.040000000000006</v>
      </c>
      <c r="E11" s="8">
        <v>19.920000000000002</v>
      </c>
      <c r="F11" s="8">
        <v>2.54</v>
      </c>
      <c r="G11" s="6">
        <f t="shared" si="2"/>
        <v>22.46</v>
      </c>
      <c r="H11" s="9">
        <v>5.41</v>
      </c>
      <c r="I11" s="8">
        <v>71.45</v>
      </c>
      <c r="J11" s="6">
        <f t="shared" si="3"/>
        <v>76.86</v>
      </c>
      <c r="K11" s="16">
        <f>I11+G11</f>
        <v>93.91</v>
      </c>
      <c r="L11" s="12">
        <f t="shared" si="0"/>
        <v>0.23916515813012459</v>
      </c>
      <c r="N11" s="12"/>
    </row>
    <row r="12" spans="1:14">
      <c r="A12" s="1" t="s">
        <v>14</v>
      </c>
      <c r="B12" s="13">
        <v>107.21</v>
      </c>
      <c r="C12" s="8">
        <v>158.34</v>
      </c>
      <c r="D12" s="8">
        <f t="shared" si="1"/>
        <v>-51.13000000000001</v>
      </c>
      <c r="E12" s="8">
        <v>20.34</v>
      </c>
      <c r="F12" s="8">
        <v>1.57</v>
      </c>
      <c r="G12" s="6">
        <f t="shared" si="2"/>
        <v>21.91</v>
      </c>
      <c r="H12" s="9"/>
      <c r="I12" s="8">
        <v>52.75</v>
      </c>
      <c r="J12" s="6">
        <f t="shared" si="3"/>
        <v>52.75</v>
      </c>
      <c r="K12" s="16">
        <f>I12+G12</f>
        <v>74.66</v>
      </c>
      <c r="L12" s="12">
        <f t="shared" si="0"/>
        <v>0.29346370211626038</v>
      </c>
      <c r="N12" s="12"/>
    </row>
    <row r="13" spans="1:14">
      <c r="A13" s="1" t="s">
        <v>15</v>
      </c>
      <c r="B13" s="13">
        <v>92.52</v>
      </c>
      <c r="C13" s="8">
        <v>158.34</v>
      </c>
      <c r="D13" s="8">
        <f t="shared" si="1"/>
        <v>-65.820000000000007</v>
      </c>
      <c r="E13" s="8">
        <v>19.170000000000002</v>
      </c>
      <c r="F13" s="8">
        <v>1.33</v>
      </c>
      <c r="G13" s="6">
        <f t="shared" si="2"/>
        <v>20.5</v>
      </c>
      <c r="H13" s="9"/>
      <c r="I13" s="8">
        <v>58.85</v>
      </c>
      <c r="J13" s="6">
        <f t="shared" si="3"/>
        <v>58.85</v>
      </c>
      <c r="K13" s="16">
        <f t="shared" si="4"/>
        <v>79.349999999999994</v>
      </c>
      <c r="L13" s="12">
        <f t="shared" si="0"/>
        <v>0.25834908632640202</v>
      </c>
      <c r="N13" s="12"/>
    </row>
    <row r="14" spans="1:14">
      <c r="A14" s="1" t="s">
        <v>16</v>
      </c>
      <c r="B14" s="13">
        <v>43.34</v>
      </c>
      <c r="C14" s="8">
        <v>158.34</v>
      </c>
      <c r="D14" s="8">
        <f t="shared" si="1"/>
        <v>-115</v>
      </c>
      <c r="E14" s="8">
        <v>30.27</v>
      </c>
      <c r="F14" s="8">
        <v>1.35</v>
      </c>
      <c r="G14" s="6">
        <f t="shared" si="2"/>
        <v>31.62</v>
      </c>
      <c r="H14" s="9"/>
      <c r="I14" s="8">
        <v>73.930000000000007</v>
      </c>
      <c r="J14" s="6">
        <f t="shared" si="3"/>
        <v>73.930000000000007</v>
      </c>
      <c r="K14" s="16">
        <f t="shared" si="4"/>
        <v>105.55000000000001</v>
      </c>
      <c r="L14" s="12">
        <f t="shared" si="0"/>
        <v>0.29957366177167216</v>
      </c>
      <c r="N14" s="12"/>
    </row>
    <row r="15" spans="1:14">
      <c r="A15" s="1" t="s">
        <v>17</v>
      </c>
      <c r="B15" s="13">
        <v>10.82</v>
      </c>
      <c r="C15" s="8">
        <v>158.34</v>
      </c>
      <c r="D15" s="8">
        <f t="shared" si="1"/>
        <v>-147.52000000000001</v>
      </c>
      <c r="E15" s="8">
        <v>19.989999999999998</v>
      </c>
      <c r="F15" s="8">
        <v>1.38</v>
      </c>
      <c r="G15" s="6">
        <f t="shared" si="2"/>
        <v>21.369999999999997</v>
      </c>
      <c r="H15" s="9">
        <v>8.0299999999999994</v>
      </c>
      <c r="I15" s="8">
        <v>55.82</v>
      </c>
      <c r="J15" s="6">
        <f t="shared" si="3"/>
        <v>63.85</v>
      </c>
      <c r="K15" s="16">
        <f>I15+G15</f>
        <v>77.19</v>
      </c>
      <c r="L15" s="12">
        <f t="shared" si="0"/>
        <v>0.27684933281513147</v>
      </c>
    </row>
    <row r="16" spans="1:14">
      <c r="A16" s="1" t="s">
        <v>18</v>
      </c>
      <c r="B16" s="13">
        <v>6.19</v>
      </c>
      <c r="C16" s="8">
        <v>158.34</v>
      </c>
      <c r="D16" s="8">
        <f t="shared" si="1"/>
        <v>-152.15</v>
      </c>
      <c r="E16" s="8">
        <v>19.75</v>
      </c>
      <c r="F16" s="8">
        <v>2.2999999999999998</v>
      </c>
      <c r="G16" s="6">
        <f t="shared" si="2"/>
        <v>22.05</v>
      </c>
      <c r="H16" s="9"/>
      <c r="I16" s="8">
        <v>75.16</v>
      </c>
      <c r="J16" s="6">
        <f t="shared" si="3"/>
        <v>75.16</v>
      </c>
      <c r="K16" s="16">
        <f t="shared" si="4"/>
        <v>97.21</v>
      </c>
      <c r="L16" s="12">
        <f t="shared" si="0"/>
        <v>0.2268285155848164</v>
      </c>
      <c r="N16" s="12"/>
    </row>
    <row r="17" spans="1:12">
      <c r="A17" s="1" t="s">
        <v>19</v>
      </c>
      <c r="B17" s="13">
        <v>5.1100000000000003</v>
      </c>
      <c r="C17" s="8">
        <v>158.34</v>
      </c>
      <c r="D17" s="8">
        <f t="shared" si="1"/>
        <v>-153.22999999999999</v>
      </c>
      <c r="E17" s="8">
        <v>19.95</v>
      </c>
      <c r="F17" s="8">
        <v>1.69</v>
      </c>
      <c r="G17" s="6">
        <f t="shared" si="2"/>
        <v>21.64</v>
      </c>
      <c r="H17" s="9"/>
      <c r="I17" s="8">
        <v>60.62</v>
      </c>
      <c r="J17" s="6">
        <f t="shared" si="3"/>
        <v>60.62</v>
      </c>
      <c r="K17" s="16">
        <f t="shared" si="4"/>
        <v>82.259999999999991</v>
      </c>
      <c r="L17" s="12">
        <f t="shared" si="0"/>
        <v>0.26306831996109897</v>
      </c>
    </row>
    <row r="18" spans="1:12">
      <c r="A18" s="1" t="s">
        <v>20</v>
      </c>
      <c r="B18" s="13">
        <v>12.87</v>
      </c>
      <c r="C18" s="8">
        <v>158.34</v>
      </c>
      <c r="D18" s="8">
        <f t="shared" si="1"/>
        <v>-145.47</v>
      </c>
      <c r="E18" s="8">
        <v>21.2</v>
      </c>
      <c r="F18" s="8">
        <v>1.47</v>
      </c>
      <c r="G18" s="6">
        <f t="shared" si="2"/>
        <v>22.669999999999998</v>
      </c>
      <c r="H18" s="9"/>
      <c r="I18" s="8">
        <v>51.03</v>
      </c>
      <c r="J18" s="6">
        <f t="shared" si="3"/>
        <v>51.03</v>
      </c>
      <c r="K18" s="16">
        <f t="shared" si="4"/>
        <v>73.7</v>
      </c>
      <c r="L18" s="12">
        <f t="shared" si="0"/>
        <v>0.30759837177747623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263.52000000000004</v>
      </c>
      <c r="F20" s="6">
        <f t="shared" si="5"/>
        <v>19.690000000000001</v>
      </c>
      <c r="G20" s="6">
        <f t="shared" si="5"/>
        <v>283.21000000000004</v>
      </c>
      <c r="H20" s="6">
        <f t="shared" si="5"/>
        <v>13.44</v>
      </c>
      <c r="I20" s="6">
        <f t="shared" si="5"/>
        <v>720.16</v>
      </c>
      <c r="J20" s="6">
        <f t="shared" si="5"/>
        <v>733.6</v>
      </c>
      <c r="K20">
        <f t="shared" si="5"/>
        <v>1003.3700000000001</v>
      </c>
      <c r="L20" s="26">
        <f>G20/K20</f>
        <v>0.28225878788482811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66.53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45.52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55.38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53.12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71.45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52.75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58.85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73.930000000000007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55.82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75.16</v>
      </c>
      <c r="E33" s="7"/>
      <c r="F33" s="7"/>
    </row>
    <row r="34" spans="1:10">
      <c r="C34" s="1" t="s">
        <v>19</v>
      </c>
      <c r="D34" s="7">
        <f>J17</f>
        <v>60.62</v>
      </c>
      <c r="E34" s="7"/>
      <c r="F34" s="7"/>
    </row>
    <row r="35" spans="1:10">
      <c r="C35" s="1" t="s">
        <v>20</v>
      </c>
      <c r="D35" s="7">
        <f t="shared" si="6"/>
        <v>51.03</v>
      </c>
      <c r="E35" s="7"/>
      <c r="F35" s="7"/>
    </row>
    <row r="38" spans="1:10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B25" sqref="B25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74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33.54</v>
      </c>
      <c r="C7" s="8">
        <v>151.53</v>
      </c>
      <c r="D7" s="8">
        <f>B7-C7</f>
        <v>-117.99000000000001</v>
      </c>
      <c r="E7" s="8">
        <v>27.74</v>
      </c>
      <c r="F7" s="8">
        <v>1.79</v>
      </c>
      <c r="G7" s="6">
        <f>E7+F7</f>
        <v>29.529999999999998</v>
      </c>
      <c r="H7" s="9"/>
      <c r="I7" s="8">
        <v>54.78</v>
      </c>
      <c r="J7" s="6">
        <f>H7+I7</f>
        <v>54.78</v>
      </c>
      <c r="K7" s="16">
        <f>J7+G7</f>
        <v>84.31</v>
      </c>
      <c r="L7" s="12">
        <f t="shared" ref="L7:L18" si="0">G7/K7</f>
        <v>0.35025501126793973</v>
      </c>
      <c r="N7" s="12"/>
    </row>
    <row r="8" spans="1:14">
      <c r="A8" s="1" t="s">
        <v>10</v>
      </c>
      <c r="B8" s="13">
        <v>38.090000000000003</v>
      </c>
      <c r="C8" s="8">
        <v>151.53</v>
      </c>
      <c r="D8" s="8">
        <f t="shared" ref="D8:D18" si="1">B8-C8</f>
        <v>-113.44</v>
      </c>
      <c r="E8" s="8">
        <v>20.78</v>
      </c>
      <c r="F8" s="8">
        <v>1.63</v>
      </c>
      <c r="G8" s="6">
        <f t="shared" ref="G8:G18" si="2">E8+F8</f>
        <v>22.41</v>
      </c>
      <c r="H8" s="9"/>
      <c r="I8" s="8">
        <v>47.81</v>
      </c>
      <c r="J8" s="6">
        <f t="shared" ref="J8:J18" si="3">H8+I8</f>
        <v>47.81</v>
      </c>
      <c r="K8" s="16">
        <f t="shared" ref="K8:K18" si="4">J8+G8</f>
        <v>70.22</v>
      </c>
      <c r="L8" s="12">
        <f t="shared" si="0"/>
        <v>0.3191398461976645</v>
      </c>
      <c r="N8" s="12"/>
    </row>
    <row r="9" spans="1:14">
      <c r="A9" s="1" t="s">
        <v>11</v>
      </c>
      <c r="B9" s="13">
        <v>42.45</v>
      </c>
      <c r="C9" s="8">
        <v>151.53</v>
      </c>
      <c r="D9" s="8">
        <f t="shared" si="1"/>
        <v>-109.08</v>
      </c>
      <c r="E9" s="8">
        <v>31.55</v>
      </c>
      <c r="F9" s="8">
        <v>1.47</v>
      </c>
      <c r="G9" s="6">
        <f t="shared" si="2"/>
        <v>33.020000000000003</v>
      </c>
      <c r="H9" s="9"/>
      <c r="I9" s="8">
        <v>64.58</v>
      </c>
      <c r="J9" s="6">
        <f t="shared" si="3"/>
        <v>64.58</v>
      </c>
      <c r="K9" s="16">
        <f t="shared" si="4"/>
        <v>97.6</v>
      </c>
      <c r="L9" s="12">
        <f t="shared" si="0"/>
        <v>0.33831967213114761</v>
      </c>
      <c r="N9" s="12"/>
    </row>
    <row r="10" spans="1:14">
      <c r="A10" s="1" t="s">
        <v>12</v>
      </c>
      <c r="B10" s="13">
        <v>53.74</v>
      </c>
      <c r="C10" s="8">
        <v>151.53</v>
      </c>
      <c r="D10" s="8">
        <f t="shared" si="1"/>
        <v>-97.789999999999992</v>
      </c>
      <c r="E10" s="8">
        <v>22.04</v>
      </c>
      <c r="F10" s="8">
        <v>1.48</v>
      </c>
      <c r="G10" s="6">
        <f t="shared" si="2"/>
        <v>23.52</v>
      </c>
      <c r="H10" s="9"/>
      <c r="I10" s="8">
        <v>55.86</v>
      </c>
      <c r="J10" s="6">
        <f t="shared" si="3"/>
        <v>55.86</v>
      </c>
      <c r="K10" s="16">
        <f t="shared" si="4"/>
        <v>79.38</v>
      </c>
      <c r="L10" s="12">
        <f t="shared" si="0"/>
        <v>0.29629629629629634</v>
      </c>
      <c r="N10" s="12"/>
    </row>
    <row r="11" spans="1:14">
      <c r="A11" s="1" t="s">
        <v>13</v>
      </c>
      <c r="B11" s="13">
        <v>61.85</v>
      </c>
      <c r="C11" s="8">
        <v>151.53</v>
      </c>
      <c r="D11" s="8">
        <f t="shared" si="1"/>
        <v>-89.68</v>
      </c>
      <c r="E11" s="8">
        <v>22.99</v>
      </c>
      <c r="F11" s="8">
        <v>1.61</v>
      </c>
      <c r="G11" s="6">
        <f t="shared" si="2"/>
        <v>24.599999999999998</v>
      </c>
      <c r="H11" s="9">
        <v>10.62</v>
      </c>
      <c r="I11" s="8">
        <v>56.31</v>
      </c>
      <c r="J11" s="6">
        <f t="shared" si="3"/>
        <v>66.930000000000007</v>
      </c>
      <c r="K11" s="16">
        <f>I11+G11</f>
        <v>80.91</v>
      </c>
      <c r="L11" s="12">
        <f t="shared" si="0"/>
        <v>0.30404152762328512</v>
      </c>
      <c r="N11" s="12"/>
    </row>
    <row r="12" spans="1:14">
      <c r="A12" s="1" t="s">
        <v>14</v>
      </c>
      <c r="B12" s="13">
        <v>82.76</v>
      </c>
      <c r="C12" s="8">
        <v>151.53</v>
      </c>
      <c r="D12" s="8">
        <f t="shared" si="1"/>
        <v>-68.77</v>
      </c>
      <c r="E12" s="8">
        <v>23.54</v>
      </c>
      <c r="F12" s="8">
        <v>1.96</v>
      </c>
      <c r="G12" s="6">
        <f t="shared" si="2"/>
        <v>25.5</v>
      </c>
      <c r="H12" s="9"/>
      <c r="I12" s="8">
        <v>67.900000000000006</v>
      </c>
      <c r="J12" s="6">
        <f t="shared" si="3"/>
        <v>67.900000000000006</v>
      </c>
      <c r="K12" s="16">
        <f>I12+G12</f>
        <v>93.4</v>
      </c>
      <c r="L12" s="12">
        <f t="shared" si="0"/>
        <v>0.27301927194860814</v>
      </c>
      <c r="N12" s="12"/>
    </row>
    <row r="13" spans="1:14">
      <c r="A13" s="1" t="s">
        <v>15</v>
      </c>
      <c r="B13" s="13">
        <v>101.57</v>
      </c>
      <c r="C13" s="8">
        <v>151.53</v>
      </c>
      <c r="D13" s="8">
        <f t="shared" si="1"/>
        <v>-49.960000000000008</v>
      </c>
      <c r="E13" s="8">
        <v>24.78</v>
      </c>
      <c r="F13" s="8">
        <v>1.77</v>
      </c>
      <c r="G13" s="6">
        <f t="shared" si="2"/>
        <v>26.55</v>
      </c>
      <c r="H13" s="9"/>
      <c r="I13" s="8">
        <v>57.47</v>
      </c>
      <c r="J13" s="6">
        <f t="shared" si="3"/>
        <v>57.47</v>
      </c>
      <c r="K13" s="16">
        <f t="shared" si="4"/>
        <v>84.02</v>
      </c>
      <c r="L13" s="12">
        <f t="shared" si="0"/>
        <v>0.31599619138300405</v>
      </c>
      <c r="N13" s="12"/>
    </row>
    <row r="14" spans="1:14">
      <c r="A14" s="1" t="s">
        <v>16</v>
      </c>
      <c r="B14" s="13">
        <v>121.22</v>
      </c>
      <c r="C14" s="8">
        <v>151.53</v>
      </c>
      <c r="D14" s="8">
        <f t="shared" si="1"/>
        <v>-30.310000000000002</v>
      </c>
      <c r="E14" s="8">
        <v>31.79</v>
      </c>
      <c r="F14" s="8">
        <v>1.59</v>
      </c>
      <c r="G14" s="6">
        <f t="shared" si="2"/>
        <v>33.380000000000003</v>
      </c>
      <c r="H14" s="9"/>
      <c r="I14" s="8">
        <v>71.64</v>
      </c>
      <c r="J14" s="6">
        <f t="shared" si="3"/>
        <v>71.64</v>
      </c>
      <c r="K14" s="16">
        <f t="shared" si="4"/>
        <v>105.02000000000001</v>
      </c>
      <c r="L14" s="12">
        <f t="shared" si="0"/>
        <v>0.31784422014854313</v>
      </c>
      <c r="N14" s="12"/>
    </row>
    <row r="15" spans="1:14">
      <c r="A15" s="1" t="s">
        <v>17</v>
      </c>
      <c r="B15" s="13">
        <v>125.19</v>
      </c>
      <c r="C15" s="8">
        <v>151.53</v>
      </c>
      <c r="D15" s="8">
        <f t="shared" si="1"/>
        <v>-26.340000000000003</v>
      </c>
      <c r="E15" s="8">
        <v>21.25</v>
      </c>
      <c r="F15" s="8">
        <v>1.58</v>
      </c>
      <c r="G15" s="6">
        <f t="shared" si="2"/>
        <v>22.83</v>
      </c>
      <c r="H15" s="9">
        <v>6.31</v>
      </c>
      <c r="I15" s="8">
        <v>57.18</v>
      </c>
      <c r="J15" s="6">
        <f t="shared" si="3"/>
        <v>63.49</v>
      </c>
      <c r="K15" s="16">
        <f>I15+G15</f>
        <v>80.009999999999991</v>
      </c>
      <c r="L15" s="12">
        <f t="shared" si="0"/>
        <v>0.28533933258342709</v>
      </c>
    </row>
    <row r="16" spans="1:14">
      <c r="A16" s="1" t="s">
        <v>18</v>
      </c>
      <c r="B16" s="13">
        <v>123.89</v>
      </c>
      <c r="C16" s="8">
        <v>151.53</v>
      </c>
      <c r="D16" s="8">
        <f t="shared" si="1"/>
        <v>-27.64</v>
      </c>
      <c r="E16" s="8">
        <v>21.02</v>
      </c>
      <c r="F16" s="8">
        <v>2.08</v>
      </c>
      <c r="G16" s="6">
        <f t="shared" si="2"/>
        <v>23.1</v>
      </c>
      <c r="H16" s="9"/>
      <c r="I16" s="8">
        <v>54.44</v>
      </c>
      <c r="J16" s="6">
        <f t="shared" si="3"/>
        <v>54.44</v>
      </c>
      <c r="K16" s="16">
        <f t="shared" si="4"/>
        <v>77.539999999999992</v>
      </c>
      <c r="L16" s="12">
        <f t="shared" si="0"/>
        <v>0.29791075573897347</v>
      </c>
      <c r="N16" s="12"/>
    </row>
    <row r="17" spans="1:12">
      <c r="A17" s="1" t="s">
        <v>19</v>
      </c>
      <c r="B17" s="13">
        <v>103.79</v>
      </c>
      <c r="C17" s="8">
        <v>151.53</v>
      </c>
      <c r="D17" s="8">
        <f t="shared" si="1"/>
        <v>-47.739999999999995</v>
      </c>
      <c r="E17" s="8">
        <v>23.99</v>
      </c>
      <c r="F17" s="8">
        <v>2.9</v>
      </c>
      <c r="G17" s="6">
        <f t="shared" si="2"/>
        <v>26.889999999999997</v>
      </c>
      <c r="H17" s="9"/>
      <c r="I17" s="8">
        <v>72.39</v>
      </c>
      <c r="J17" s="6">
        <f t="shared" si="3"/>
        <v>72.39</v>
      </c>
      <c r="K17" s="16">
        <f t="shared" si="4"/>
        <v>99.28</v>
      </c>
      <c r="L17" s="12">
        <f t="shared" si="0"/>
        <v>0.27085012087026589</v>
      </c>
    </row>
    <row r="18" spans="1:12">
      <c r="A18" s="1" t="s">
        <v>20</v>
      </c>
      <c r="B18" s="13">
        <v>83.22</v>
      </c>
      <c r="C18" s="8">
        <v>151.53</v>
      </c>
      <c r="D18" s="8">
        <f t="shared" si="1"/>
        <v>-68.31</v>
      </c>
      <c r="E18" s="8">
        <v>22.76</v>
      </c>
      <c r="F18" s="8">
        <v>1.84</v>
      </c>
      <c r="G18" s="6">
        <f t="shared" si="2"/>
        <v>24.6</v>
      </c>
      <c r="H18" s="9"/>
      <c r="I18" s="8">
        <v>54.96</v>
      </c>
      <c r="J18" s="6">
        <f t="shared" si="3"/>
        <v>54.96</v>
      </c>
      <c r="K18" s="16">
        <f t="shared" si="4"/>
        <v>79.56</v>
      </c>
      <c r="L18" s="12">
        <f t="shared" si="0"/>
        <v>0.30920060331825039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294.22999999999996</v>
      </c>
      <c r="F20" s="6">
        <f t="shared" si="5"/>
        <v>21.7</v>
      </c>
      <c r="G20" s="6">
        <f t="shared" si="5"/>
        <v>315.93000000000006</v>
      </c>
      <c r="H20" s="6">
        <f t="shared" si="5"/>
        <v>16.93</v>
      </c>
      <c r="I20" s="6">
        <f t="shared" si="5"/>
        <v>715.32</v>
      </c>
      <c r="J20" s="6">
        <f t="shared" si="5"/>
        <v>732.25000000000011</v>
      </c>
      <c r="K20">
        <f t="shared" si="5"/>
        <v>1031.2499999999998</v>
      </c>
      <c r="L20" s="26">
        <f>G20/K20</f>
        <v>0.30635636363636376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54.78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47.81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64.58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55.86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56.31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67.900000000000006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57.47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71.64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57.18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54.44</v>
      </c>
      <c r="E33" s="7"/>
      <c r="F33" s="7"/>
    </row>
    <row r="34" spans="1:10">
      <c r="C34" s="1" t="s">
        <v>19</v>
      </c>
      <c r="D34" s="7">
        <f>J17</f>
        <v>72.39</v>
      </c>
      <c r="E34" s="7"/>
      <c r="F34" s="7"/>
    </row>
    <row r="35" spans="1:10">
      <c r="C35" s="1" t="s">
        <v>20</v>
      </c>
      <c r="D35" s="7">
        <f t="shared" si="6"/>
        <v>54.96</v>
      </c>
      <c r="E35" s="7"/>
      <c r="F35" s="7"/>
    </row>
    <row r="38" spans="1:10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20" sqref="L20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72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-1.97</v>
      </c>
      <c r="C7" s="8">
        <v>145</v>
      </c>
      <c r="D7" s="8">
        <f>B7-C7</f>
        <v>-146.97</v>
      </c>
      <c r="E7" s="8">
        <v>23.94</v>
      </c>
      <c r="F7" s="8">
        <v>1.6</v>
      </c>
      <c r="G7" s="6">
        <f>E7+F7</f>
        <v>25.540000000000003</v>
      </c>
      <c r="H7" s="9"/>
      <c r="I7" s="8">
        <v>51.65</v>
      </c>
      <c r="J7" s="6">
        <f>H7+I7</f>
        <v>51.65</v>
      </c>
      <c r="K7" s="16">
        <f>J7+G7</f>
        <v>77.19</v>
      </c>
      <c r="L7" s="12">
        <f t="shared" ref="L7:L18" si="0">G7/K7</f>
        <v>0.33087187459515488</v>
      </c>
      <c r="N7" s="12"/>
    </row>
    <row r="8" spans="1:14">
      <c r="A8" s="1" t="s">
        <v>10</v>
      </c>
      <c r="B8" s="13">
        <v>-3.84</v>
      </c>
      <c r="C8" s="8">
        <v>145</v>
      </c>
      <c r="D8" s="8">
        <f t="shared" ref="D8:D18" si="1">B8-C8</f>
        <v>-148.84</v>
      </c>
      <c r="E8" s="8">
        <v>19.559999999999999</v>
      </c>
      <c r="F8" s="8">
        <v>1.48</v>
      </c>
      <c r="G8" s="6">
        <f t="shared" ref="G8:G18" si="2">E8+F8</f>
        <v>21.04</v>
      </c>
      <c r="H8" s="9"/>
      <c r="I8" s="8">
        <v>45.29</v>
      </c>
      <c r="J8" s="6">
        <f t="shared" ref="J8:J18" si="3">H8+I8</f>
        <v>45.29</v>
      </c>
      <c r="K8" s="16">
        <f t="shared" ref="K8:K18" si="4">J8+G8</f>
        <v>66.33</v>
      </c>
      <c r="L8" s="12">
        <f t="shared" si="0"/>
        <v>0.31720186944067541</v>
      </c>
      <c r="N8" s="12"/>
    </row>
    <row r="9" spans="1:14">
      <c r="A9" s="1" t="s">
        <v>11</v>
      </c>
      <c r="B9" s="13">
        <v>-8.2799999999999994</v>
      </c>
      <c r="C9" s="8">
        <v>145</v>
      </c>
      <c r="D9" s="8">
        <f t="shared" si="1"/>
        <v>-153.28</v>
      </c>
      <c r="E9" s="8">
        <v>28.52</v>
      </c>
      <c r="F9" s="8">
        <v>1.37</v>
      </c>
      <c r="G9" s="6">
        <f t="shared" si="2"/>
        <v>29.89</v>
      </c>
      <c r="H9" s="9"/>
      <c r="I9" s="8">
        <v>65.62</v>
      </c>
      <c r="J9" s="6">
        <f t="shared" si="3"/>
        <v>65.62</v>
      </c>
      <c r="K9" s="16">
        <f t="shared" si="4"/>
        <v>95.51</v>
      </c>
      <c r="L9" s="12">
        <f t="shared" si="0"/>
        <v>0.31295152340069099</v>
      </c>
      <c r="N9" s="12"/>
    </row>
    <row r="10" spans="1:14">
      <c r="A10" s="1" t="s">
        <v>12</v>
      </c>
      <c r="B10" s="13">
        <v>-6.49</v>
      </c>
      <c r="C10" s="8">
        <v>145</v>
      </c>
      <c r="D10" s="8">
        <f t="shared" si="1"/>
        <v>-151.49</v>
      </c>
      <c r="E10" s="8">
        <v>25.33</v>
      </c>
      <c r="F10" s="8">
        <v>1.5</v>
      </c>
      <c r="G10" s="6">
        <f t="shared" si="2"/>
        <v>26.83</v>
      </c>
      <c r="H10" s="9"/>
      <c r="I10" s="8">
        <v>58</v>
      </c>
      <c r="J10" s="6">
        <f t="shared" si="3"/>
        <v>58</v>
      </c>
      <c r="K10" s="16">
        <f t="shared" si="4"/>
        <v>84.83</v>
      </c>
      <c r="L10" s="12">
        <f t="shared" si="0"/>
        <v>0.31627961805964872</v>
      </c>
      <c r="N10" s="12"/>
    </row>
    <row r="11" spans="1:14">
      <c r="A11" s="1" t="s">
        <v>13</v>
      </c>
      <c r="B11" s="13">
        <v>4.55</v>
      </c>
      <c r="C11" s="8">
        <v>145</v>
      </c>
      <c r="D11" s="8">
        <f t="shared" si="1"/>
        <v>-140.44999999999999</v>
      </c>
      <c r="E11" s="8">
        <v>25.27</v>
      </c>
      <c r="F11" s="8">
        <v>1.77</v>
      </c>
      <c r="G11" s="6">
        <f t="shared" si="2"/>
        <v>27.04</v>
      </c>
      <c r="H11" s="9">
        <v>12.63</v>
      </c>
      <c r="I11" s="8">
        <v>61.26</v>
      </c>
      <c r="J11" s="6">
        <f t="shared" si="3"/>
        <v>73.89</v>
      </c>
      <c r="K11" s="16">
        <f>I11+G11</f>
        <v>88.3</v>
      </c>
      <c r="L11" s="12">
        <f t="shared" si="0"/>
        <v>0.30622876557191392</v>
      </c>
      <c r="N11" s="12"/>
    </row>
    <row r="12" spans="1:14">
      <c r="A12" s="1" t="s">
        <v>14</v>
      </c>
      <c r="B12" s="13">
        <v>12.32</v>
      </c>
      <c r="C12" s="8">
        <v>145</v>
      </c>
      <c r="D12" s="8">
        <f t="shared" si="1"/>
        <v>-132.68</v>
      </c>
      <c r="E12" s="8">
        <v>22.97</v>
      </c>
      <c r="F12" s="8">
        <v>2.58</v>
      </c>
      <c r="G12" s="6">
        <f t="shared" si="2"/>
        <v>25.549999999999997</v>
      </c>
      <c r="H12" s="9"/>
      <c r="I12" s="8">
        <v>70.739999999999995</v>
      </c>
      <c r="J12" s="6">
        <f t="shared" si="3"/>
        <v>70.739999999999995</v>
      </c>
      <c r="K12" s="16">
        <f>I12+G12</f>
        <v>96.289999999999992</v>
      </c>
      <c r="L12" s="12">
        <f t="shared" si="0"/>
        <v>0.26534427251012566</v>
      </c>
      <c r="N12" s="12"/>
    </row>
    <row r="13" spans="1:14">
      <c r="A13" s="1" t="s">
        <v>15</v>
      </c>
      <c r="B13" s="13">
        <v>6.82</v>
      </c>
      <c r="C13" s="8">
        <v>145</v>
      </c>
      <c r="D13" s="8">
        <f t="shared" si="1"/>
        <v>-138.18</v>
      </c>
      <c r="E13" s="8">
        <v>23.5</v>
      </c>
      <c r="F13" s="8">
        <v>1.81</v>
      </c>
      <c r="G13" s="6">
        <f t="shared" si="2"/>
        <v>25.31</v>
      </c>
      <c r="H13" s="9"/>
      <c r="I13" s="8">
        <v>57.57</v>
      </c>
      <c r="J13" s="6">
        <f t="shared" si="3"/>
        <v>57.57</v>
      </c>
      <c r="K13" s="16">
        <f t="shared" si="4"/>
        <v>82.88</v>
      </c>
      <c r="L13" s="12">
        <f t="shared" si="0"/>
        <v>0.30538127413127414</v>
      </c>
      <c r="N13" s="12"/>
    </row>
    <row r="14" spans="1:14">
      <c r="A14" s="1" t="s">
        <v>16</v>
      </c>
      <c r="B14" s="13">
        <v>7.23</v>
      </c>
      <c r="C14" s="8">
        <v>145</v>
      </c>
      <c r="D14" s="8">
        <f t="shared" si="1"/>
        <v>-137.77000000000001</v>
      </c>
      <c r="E14" s="8">
        <v>20.8</v>
      </c>
      <c r="F14" s="8">
        <v>1.79</v>
      </c>
      <c r="G14" s="6">
        <f t="shared" si="2"/>
        <v>22.59</v>
      </c>
      <c r="H14" s="9"/>
      <c r="I14" s="8">
        <v>72</v>
      </c>
      <c r="J14" s="6">
        <f t="shared" si="3"/>
        <v>72</v>
      </c>
      <c r="K14" s="16">
        <f t="shared" si="4"/>
        <v>94.59</v>
      </c>
      <c r="L14" s="12">
        <f t="shared" si="0"/>
        <v>0.23882017126546146</v>
      </c>
      <c r="N14" s="12"/>
    </row>
    <row r="15" spans="1:14">
      <c r="A15" s="1" t="s">
        <v>17</v>
      </c>
      <c r="B15" s="13">
        <v>7.73</v>
      </c>
      <c r="C15" s="8">
        <v>145</v>
      </c>
      <c r="D15" s="8">
        <f t="shared" si="1"/>
        <v>-137.27000000000001</v>
      </c>
      <c r="E15" s="8">
        <v>28.88</v>
      </c>
      <c r="F15" s="8">
        <v>1.78</v>
      </c>
      <c r="G15" s="6">
        <f t="shared" si="2"/>
        <v>30.66</v>
      </c>
      <c r="H15" s="9">
        <v>8.6999999999999993</v>
      </c>
      <c r="I15" s="8">
        <v>59.99</v>
      </c>
      <c r="J15" s="6">
        <f t="shared" si="3"/>
        <v>68.69</v>
      </c>
      <c r="K15" s="16">
        <f>I15+G15</f>
        <v>90.65</v>
      </c>
      <c r="L15" s="12">
        <f t="shared" si="0"/>
        <v>0.3382239382239382</v>
      </c>
    </row>
    <row r="16" spans="1:14">
      <c r="A16" s="1" t="s">
        <v>18</v>
      </c>
      <c r="B16" s="13">
        <v>14.75</v>
      </c>
      <c r="C16" s="8">
        <v>145</v>
      </c>
      <c r="D16" s="8">
        <f t="shared" si="1"/>
        <v>-130.25</v>
      </c>
      <c r="E16" s="8">
        <v>22.13</v>
      </c>
      <c r="F16" s="8">
        <v>1.77</v>
      </c>
      <c r="G16" s="6">
        <f t="shared" si="2"/>
        <v>23.9</v>
      </c>
      <c r="H16" s="9"/>
      <c r="I16" s="8">
        <v>44.84</v>
      </c>
      <c r="J16" s="6">
        <f t="shared" si="3"/>
        <v>44.84</v>
      </c>
      <c r="K16" s="16">
        <f t="shared" si="4"/>
        <v>68.740000000000009</v>
      </c>
      <c r="L16" s="12">
        <f t="shared" si="0"/>
        <v>0.34768693628164088</v>
      </c>
      <c r="N16" s="12"/>
    </row>
    <row r="17" spans="1:12">
      <c r="A17" s="1" t="s">
        <v>19</v>
      </c>
      <c r="B17" s="13">
        <v>20.6</v>
      </c>
      <c r="C17" s="8">
        <v>145</v>
      </c>
      <c r="D17" s="8">
        <f t="shared" si="1"/>
        <v>-124.4</v>
      </c>
      <c r="E17" s="8">
        <v>24.29</v>
      </c>
      <c r="F17" s="8">
        <v>2.62</v>
      </c>
      <c r="G17" s="6">
        <f t="shared" si="2"/>
        <v>26.91</v>
      </c>
      <c r="H17" s="9"/>
      <c r="I17" s="8">
        <v>75.34</v>
      </c>
      <c r="J17" s="6">
        <f t="shared" si="3"/>
        <v>75.34</v>
      </c>
      <c r="K17" s="16">
        <f t="shared" si="4"/>
        <v>102.25</v>
      </c>
      <c r="L17" s="12">
        <f t="shared" si="0"/>
        <v>0.26317848410757949</v>
      </c>
    </row>
    <row r="18" spans="1:12">
      <c r="A18" s="1" t="s">
        <v>20</v>
      </c>
      <c r="B18" s="13">
        <v>29.19</v>
      </c>
      <c r="C18" s="8">
        <v>145</v>
      </c>
      <c r="D18" s="8">
        <f t="shared" si="1"/>
        <v>-115.81</v>
      </c>
      <c r="E18" s="8">
        <v>25.49</v>
      </c>
      <c r="F18" s="8">
        <v>1.6</v>
      </c>
      <c r="G18" s="6">
        <f t="shared" si="2"/>
        <v>27.09</v>
      </c>
      <c r="H18" s="9"/>
      <c r="I18" s="8">
        <v>58.64</v>
      </c>
      <c r="J18" s="6">
        <f t="shared" si="3"/>
        <v>58.64</v>
      </c>
      <c r="K18" s="16">
        <f t="shared" si="4"/>
        <v>85.73</v>
      </c>
      <c r="L18" s="12">
        <f t="shared" si="0"/>
        <v>0.31599206812084452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290.68</v>
      </c>
      <c r="F20" s="6">
        <f t="shared" si="5"/>
        <v>21.670000000000005</v>
      </c>
      <c r="G20" s="6">
        <f t="shared" si="5"/>
        <v>312.34999999999997</v>
      </c>
      <c r="H20" s="6">
        <f t="shared" si="5"/>
        <v>21.33</v>
      </c>
      <c r="I20" s="6">
        <f t="shared" si="5"/>
        <v>720.94</v>
      </c>
      <c r="J20" s="6">
        <f t="shared" si="5"/>
        <v>742.2700000000001</v>
      </c>
      <c r="K20">
        <f t="shared" si="5"/>
        <v>1033.29</v>
      </c>
      <c r="L20" s="26">
        <f>G20/K20</f>
        <v>0.30228687009455235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51.65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45.29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65.62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58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61.26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70.739999999999995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57.57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72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59.99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44.84</v>
      </c>
      <c r="E33" s="7"/>
      <c r="F33" s="7"/>
    </row>
    <row r="34" spans="1:10">
      <c r="C34" s="1" t="s">
        <v>19</v>
      </c>
      <c r="D34" s="7">
        <f>J17</f>
        <v>75.34</v>
      </c>
      <c r="E34" s="7"/>
      <c r="F34" s="7"/>
    </row>
    <row r="35" spans="1:10">
      <c r="C35" s="1" t="s">
        <v>20</v>
      </c>
      <c r="D35" s="7">
        <f t="shared" si="6"/>
        <v>58.64</v>
      </c>
      <c r="E35" s="7"/>
      <c r="F35" s="7"/>
    </row>
    <row r="38" spans="1:10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20" sqref="L20"/>
    </sheetView>
  </sheetViews>
  <sheetFormatPr defaultRowHeight="15"/>
  <cols>
    <col min="1" max="1" width="12.5703125" customWidth="1"/>
    <col min="2" max="2" width="11.8554687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63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</v>
      </c>
      <c r="C7" s="8">
        <f t="shared" ref="C7:C18" si="0">B7-105</f>
        <v>-100</v>
      </c>
      <c r="D7" s="8"/>
      <c r="E7" s="8">
        <v>22.1</v>
      </c>
      <c r="F7" s="8">
        <v>1.68</v>
      </c>
      <c r="G7" s="6">
        <f>E7+F7</f>
        <v>23.78</v>
      </c>
      <c r="H7" s="9"/>
      <c r="I7" s="8">
        <v>50.86</v>
      </c>
      <c r="J7" s="6">
        <f>H7+I7</f>
        <v>50.86</v>
      </c>
      <c r="K7" s="16">
        <f>J7+G7</f>
        <v>74.64</v>
      </c>
      <c r="L7" s="12">
        <f t="shared" ref="L7:L18" si="1">G7/K7</f>
        <v>0.31859592711682744</v>
      </c>
      <c r="N7" s="12"/>
    </row>
    <row r="8" spans="1:14">
      <c r="A8" s="1" t="s">
        <v>10</v>
      </c>
      <c r="B8" s="13">
        <v>0</v>
      </c>
      <c r="C8" s="8">
        <f t="shared" si="0"/>
        <v>-105</v>
      </c>
      <c r="D8" s="8"/>
      <c r="E8" s="8">
        <v>20.58</v>
      </c>
      <c r="F8" s="8">
        <v>1.26</v>
      </c>
      <c r="G8" s="6">
        <f t="shared" ref="G8:G18" si="2">E8+F8</f>
        <v>21.84</v>
      </c>
      <c r="H8" s="9"/>
      <c r="I8" s="8">
        <v>44.19</v>
      </c>
      <c r="J8" s="6">
        <f t="shared" ref="J8:J18" si="3">H8+I8</f>
        <v>44.19</v>
      </c>
      <c r="K8" s="16">
        <f t="shared" ref="K8:K18" si="4">J8+G8</f>
        <v>66.03</v>
      </c>
      <c r="L8" s="12">
        <f t="shared" si="1"/>
        <v>0.33075874602453431</v>
      </c>
      <c r="N8" s="12"/>
    </row>
    <row r="9" spans="1:14">
      <c r="A9" s="1" t="s">
        <v>11</v>
      </c>
      <c r="B9" s="13">
        <v>0</v>
      </c>
      <c r="C9" s="8">
        <f t="shared" si="0"/>
        <v>-105</v>
      </c>
      <c r="D9" s="8"/>
      <c r="E9" s="8">
        <v>19.309999999999999</v>
      </c>
      <c r="F9" s="8">
        <v>1.29</v>
      </c>
      <c r="G9" s="6">
        <f t="shared" si="2"/>
        <v>20.599999999999998</v>
      </c>
      <c r="H9" s="9"/>
      <c r="I9" s="8">
        <v>47.13</v>
      </c>
      <c r="J9" s="6">
        <f t="shared" si="3"/>
        <v>47.13</v>
      </c>
      <c r="K9" s="16">
        <f t="shared" si="4"/>
        <v>67.73</v>
      </c>
      <c r="L9" s="12">
        <f t="shared" si="1"/>
        <v>0.30414882622176281</v>
      </c>
      <c r="N9" s="12"/>
    </row>
    <row r="10" spans="1:14">
      <c r="A10" s="1" t="s">
        <v>12</v>
      </c>
      <c r="B10" s="13">
        <v>0</v>
      </c>
      <c r="C10" s="8">
        <f t="shared" si="0"/>
        <v>-105</v>
      </c>
      <c r="D10" s="8"/>
      <c r="E10" s="8">
        <v>31.67</v>
      </c>
      <c r="F10" s="8">
        <v>1.5</v>
      </c>
      <c r="G10" s="6">
        <f t="shared" si="2"/>
        <v>33.17</v>
      </c>
      <c r="H10" s="9"/>
      <c r="I10" s="8">
        <v>66.08</v>
      </c>
      <c r="J10" s="6">
        <f t="shared" si="3"/>
        <v>66.08</v>
      </c>
      <c r="K10" s="16">
        <f t="shared" si="4"/>
        <v>99.25</v>
      </c>
      <c r="L10" s="12">
        <f t="shared" si="1"/>
        <v>0.33420654911838793</v>
      </c>
      <c r="N10" s="12"/>
    </row>
    <row r="11" spans="1:14">
      <c r="A11" s="1" t="s">
        <v>13</v>
      </c>
      <c r="B11" s="13">
        <v>0</v>
      </c>
      <c r="C11" s="8">
        <f t="shared" si="0"/>
        <v>-105</v>
      </c>
      <c r="D11" s="8"/>
      <c r="E11" s="8">
        <v>22.25</v>
      </c>
      <c r="F11" s="8">
        <v>1.79</v>
      </c>
      <c r="G11" s="6">
        <f t="shared" si="2"/>
        <v>24.04</v>
      </c>
      <c r="H11" s="9">
        <v>13.23</v>
      </c>
      <c r="I11" s="8">
        <v>55.4</v>
      </c>
      <c r="J11" s="6">
        <f t="shared" si="3"/>
        <v>68.63</v>
      </c>
      <c r="K11" s="16">
        <f>I11+G11</f>
        <v>79.44</v>
      </c>
      <c r="L11" s="12">
        <f t="shared" si="1"/>
        <v>0.3026183282980866</v>
      </c>
      <c r="N11" s="12"/>
    </row>
    <row r="12" spans="1:14">
      <c r="A12" s="1" t="s">
        <v>14</v>
      </c>
      <c r="B12" s="13">
        <v>0</v>
      </c>
      <c r="C12" s="8">
        <f t="shared" si="0"/>
        <v>-105</v>
      </c>
      <c r="D12" s="8"/>
      <c r="E12" s="8">
        <v>21.78</v>
      </c>
      <c r="F12" s="8">
        <v>1.58</v>
      </c>
      <c r="G12" s="6">
        <f t="shared" si="2"/>
        <v>23.36</v>
      </c>
      <c r="H12" s="9">
        <v>5.21</v>
      </c>
      <c r="I12" s="8">
        <v>52.8</v>
      </c>
      <c r="J12" s="6">
        <f t="shared" si="3"/>
        <v>58.01</v>
      </c>
      <c r="K12" s="16">
        <f>I12+G12</f>
        <v>76.16</v>
      </c>
      <c r="L12" s="12">
        <f t="shared" si="1"/>
        <v>0.30672268907563027</v>
      </c>
      <c r="N12" s="12"/>
    </row>
    <row r="13" spans="1:14">
      <c r="A13" s="1" t="s">
        <v>15</v>
      </c>
      <c r="B13" s="13">
        <v>0</v>
      </c>
      <c r="C13" s="8">
        <f t="shared" si="0"/>
        <v>-105</v>
      </c>
      <c r="D13" s="8"/>
      <c r="E13" s="8">
        <v>24.6</v>
      </c>
      <c r="F13" s="8">
        <v>2.5099999999999998</v>
      </c>
      <c r="G13" s="6">
        <f t="shared" si="2"/>
        <v>27.11</v>
      </c>
      <c r="H13" s="9"/>
      <c r="I13" s="8">
        <v>68.37</v>
      </c>
      <c r="J13" s="6">
        <f t="shared" si="3"/>
        <v>68.37</v>
      </c>
      <c r="K13" s="16">
        <f t="shared" si="4"/>
        <v>95.48</v>
      </c>
      <c r="L13" s="12">
        <f t="shared" si="1"/>
        <v>0.28393380812735652</v>
      </c>
      <c r="N13" s="12"/>
    </row>
    <row r="14" spans="1:14">
      <c r="A14" s="1" t="s">
        <v>16</v>
      </c>
      <c r="B14" s="13">
        <v>0</v>
      </c>
      <c r="C14" s="8">
        <f t="shared" si="0"/>
        <v>-105</v>
      </c>
      <c r="D14" s="8"/>
      <c r="E14" s="8">
        <v>24.73</v>
      </c>
      <c r="F14" s="8">
        <v>1.58</v>
      </c>
      <c r="G14" s="6">
        <f t="shared" si="2"/>
        <v>26.310000000000002</v>
      </c>
      <c r="H14" s="9"/>
      <c r="I14" s="8">
        <v>55.73</v>
      </c>
      <c r="J14" s="6">
        <f t="shared" si="3"/>
        <v>55.73</v>
      </c>
      <c r="K14" s="16">
        <f t="shared" si="4"/>
        <v>82.039999999999992</v>
      </c>
      <c r="L14" s="12">
        <f t="shared" si="1"/>
        <v>0.32069722086786939</v>
      </c>
      <c r="N14" s="12"/>
    </row>
    <row r="15" spans="1:14">
      <c r="A15" s="1" t="s">
        <v>17</v>
      </c>
      <c r="B15" s="13">
        <v>0</v>
      </c>
      <c r="C15" s="8">
        <f t="shared" si="0"/>
        <v>-105</v>
      </c>
      <c r="D15" s="8"/>
      <c r="E15" s="8">
        <v>32.26</v>
      </c>
      <c r="F15" s="8">
        <v>1.7</v>
      </c>
      <c r="G15" s="6">
        <f t="shared" si="2"/>
        <v>33.96</v>
      </c>
      <c r="H15" s="9">
        <v>3.57</v>
      </c>
      <c r="I15" s="8">
        <v>66.86</v>
      </c>
      <c r="J15" s="6">
        <f t="shared" si="3"/>
        <v>70.429999999999993</v>
      </c>
      <c r="K15" s="16">
        <f>I15+G15</f>
        <v>100.82</v>
      </c>
      <c r="L15" s="12">
        <f t="shared" si="1"/>
        <v>0.33683792898234483</v>
      </c>
    </row>
    <row r="16" spans="1:14">
      <c r="A16" s="1" t="s">
        <v>18</v>
      </c>
      <c r="B16" s="13">
        <v>0</v>
      </c>
      <c r="C16" s="8">
        <f t="shared" si="0"/>
        <v>-105</v>
      </c>
      <c r="D16" s="8"/>
      <c r="E16" s="8">
        <v>20.76</v>
      </c>
      <c r="F16" s="8">
        <v>1.65</v>
      </c>
      <c r="G16" s="6">
        <f t="shared" si="2"/>
        <v>22.41</v>
      </c>
      <c r="H16" s="9"/>
      <c r="I16" s="8">
        <v>55.13</v>
      </c>
      <c r="J16" s="6">
        <f t="shared" si="3"/>
        <v>55.13</v>
      </c>
      <c r="K16" s="16">
        <f t="shared" si="4"/>
        <v>77.540000000000006</v>
      </c>
      <c r="L16" s="12">
        <f t="shared" si="1"/>
        <v>0.28901212277534172</v>
      </c>
      <c r="N16" s="12"/>
    </row>
    <row r="17" spans="1:12">
      <c r="A17" s="1" t="s">
        <v>19</v>
      </c>
      <c r="B17" s="13">
        <v>0</v>
      </c>
      <c r="C17" s="8">
        <f t="shared" si="0"/>
        <v>-105</v>
      </c>
      <c r="D17" s="8"/>
      <c r="E17" s="8">
        <v>22.16</v>
      </c>
      <c r="F17" s="8">
        <v>1.67</v>
      </c>
      <c r="G17" s="6">
        <f t="shared" si="2"/>
        <v>23.83</v>
      </c>
      <c r="H17" s="9"/>
      <c r="I17" s="8">
        <v>52.56</v>
      </c>
      <c r="J17" s="6">
        <f t="shared" si="3"/>
        <v>52.56</v>
      </c>
      <c r="K17" s="16">
        <f t="shared" si="4"/>
        <v>76.39</v>
      </c>
      <c r="L17" s="12">
        <f t="shared" si="1"/>
        <v>0.31195182615525591</v>
      </c>
    </row>
    <row r="18" spans="1:12">
      <c r="A18" s="1" t="s">
        <v>20</v>
      </c>
      <c r="B18" s="13">
        <v>0</v>
      </c>
      <c r="C18" s="8">
        <f t="shared" si="0"/>
        <v>-105</v>
      </c>
      <c r="D18" s="8"/>
      <c r="E18" s="8">
        <v>23.08</v>
      </c>
      <c r="F18" s="8">
        <v>2.87</v>
      </c>
      <c r="G18" s="6">
        <f t="shared" si="2"/>
        <v>25.95</v>
      </c>
      <c r="H18" s="9"/>
      <c r="I18" s="8">
        <v>68.61</v>
      </c>
      <c r="J18" s="6">
        <f t="shared" si="3"/>
        <v>68.61</v>
      </c>
      <c r="K18" s="16">
        <f t="shared" si="4"/>
        <v>94.56</v>
      </c>
      <c r="L18" s="12">
        <f t="shared" si="1"/>
        <v>0.27442893401015228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285.27999999999997</v>
      </c>
      <c r="F20" s="6">
        <f t="shared" si="5"/>
        <v>21.080000000000002</v>
      </c>
      <c r="G20" s="6">
        <f t="shared" si="5"/>
        <v>306.36</v>
      </c>
      <c r="H20" s="6">
        <f t="shared" si="5"/>
        <v>22.01</v>
      </c>
      <c r="I20" s="6">
        <f t="shared" si="5"/>
        <v>683.72000000000014</v>
      </c>
      <c r="J20" s="6">
        <f t="shared" si="5"/>
        <v>705.7299999999999</v>
      </c>
      <c r="K20">
        <f t="shared" si="5"/>
        <v>990.07999999999993</v>
      </c>
      <c r="L20" s="12">
        <v>0.30832999999999999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50.86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44.19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47.13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66.08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55.4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58.01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68.37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55.73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66.86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55.13</v>
      </c>
      <c r="E33" s="7"/>
      <c r="F33" s="7"/>
    </row>
    <row r="34" spans="1:10">
      <c r="C34" s="1" t="s">
        <v>19</v>
      </c>
      <c r="D34" s="7">
        <f>J17</f>
        <v>52.56</v>
      </c>
      <c r="E34" s="7"/>
      <c r="F34" s="7"/>
    </row>
    <row r="35" spans="1:10">
      <c r="C35" s="1" t="s">
        <v>20</v>
      </c>
      <c r="D35" s="7">
        <f t="shared" si="6"/>
        <v>68.61</v>
      </c>
      <c r="E35" s="7"/>
      <c r="F35" s="7"/>
    </row>
    <row r="38" spans="1:10">
      <c r="A38" s="15" t="s">
        <v>28</v>
      </c>
    </row>
    <row r="40" spans="1:10" ht="15.7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L24" sqref="L24"/>
    </sheetView>
  </sheetViews>
  <sheetFormatPr defaultRowHeight="15"/>
  <cols>
    <col min="1" max="1" width="12.5703125" customWidth="1"/>
    <col min="2" max="2" width="11.8554687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54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23.64</v>
      </c>
      <c r="F7" s="8">
        <v>3.03</v>
      </c>
      <c r="G7" s="6">
        <f>E7+F7</f>
        <v>26.67</v>
      </c>
      <c r="H7" s="9"/>
      <c r="I7" s="8">
        <v>62.73</v>
      </c>
      <c r="J7" s="6">
        <f>H7+I7</f>
        <v>62.73</v>
      </c>
      <c r="K7" s="16">
        <f>J7+G7</f>
        <v>89.4</v>
      </c>
      <c r="L7" s="12">
        <f t="shared" ref="L7:L18" si="0">G7/K7</f>
        <v>0.29832214765100673</v>
      </c>
      <c r="N7" s="12"/>
    </row>
    <row r="8" spans="1:14">
      <c r="A8" s="1" t="s">
        <v>10</v>
      </c>
      <c r="B8" s="13">
        <v>60</v>
      </c>
      <c r="C8" s="8">
        <f t="shared" ref="C8:C14" si="1">B8-78</f>
        <v>-18</v>
      </c>
      <c r="D8" s="8"/>
      <c r="E8" s="8">
        <v>21.59</v>
      </c>
      <c r="F8" s="8">
        <v>1.43</v>
      </c>
      <c r="G8" s="6">
        <f t="shared" ref="G8:G18" si="2">E8+F8</f>
        <v>23.02</v>
      </c>
      <c r="H8" s="9"/>
      <c r="I8" s="8">
        <v>45.03</v>
      </c>
      <c r="J8" s="6">
        <f t="shared" ref="J8:J18" si="3">H8+I8</f>
        <v>45.03</v>
      </c>
      <c r="K8" s="16">
        <f t="shared" ref="K8:K18" si="4">J8+G8</f>
        <v>68.05</v>
      </c>
      <c r="L8" s="12">
        <f t="shared" si="0"/>
        <v>0.33828067597354888</v>
      </c>
      <c r="N8" s="12"/>
    </row>
    <row r="9" spans="1:14">
      <c r="A9" s="1" t="s">
        <v>11</v>
      </c>
      <c r="B9" s="13">
        <v>50</v>
      </c>
      <c r="C9" s="8">
        <f t="shared" si="1"/>
        <v>-28</v>
      </c>
      <c r="D9" s="8"/>
      <c r="E9" s="8">
        <v>21.27</v>
      </c>
      <c r="F9" s="8">
        <v>1.28</v>
      </c>
      <c r="G9" s="6">
        <f t="shared" si="2"/>
        <v>22.55</v>
      </c>
      <c r="H9" s="9"/>
      <c r="I9" s="8">
        <v>45.29</v>
      </c>
      <c r="J9" s="6">
        <f t="shared" si="3"/>
        <v>45.29</v>
      </c>
      <c r="K9" s="16">
        <f t="shared" si="4"/>
        <v>67.84</v>
      </c>
      <c r="L9" s="12">
        <f t="shared" si="0"/>
        <v>0.33239976415094341</v>
      </c>
      <c r="N9" s="12"/>
    </row>
    <row r="10" spans="1:14">
      <c r="A10" s="1" t="s">
        <v>12</v>
      </c>
      <c r="B10" s="13">
        <v>35</v>
      </c>
      <c r="C10" s="8">
        <f t="shared" si="1"/>
        <v>-43</v>
      </c>
      <c r="D10" s="8"/>
      <c r="E10" s="8">
        <v>29.34</v>
      </c>
      <c r="F10" s="8">
        <v>1.62</v>
      </c>
      <c r="G10" s="6">
        <f t="shared" si="2"/>
        <v>30.96</v>
      </c>
      <c r="H10" s="9"/>
      <c r="I10" s="8">
        <v>61.9</v>
      </c>
      <c r="J10" s="6">
        <f t="shared" si="3"/>
        <v>61.9</v>
      </c>
      <c r="K10" s="16">
        <f t="shared" si="4"/>
        <v>92.86</v>
      </c>
      <c r="L10" s="12">
        <f t="shared" si="0"/>
        <v>0.33340512599612321</v>
      </c>
      <c r="N10" s="12"/>
    </row>
    <row r="11" spans="1:14">
      <c r="A11" s="1" t="s">
        <v>13</v>
      </c>
      <c r="B11" s="13">
        <v>25</v>
      </c>
      <c r="C11" s="8">
        <f t="shared" si="1"/>
        <v>-53</v>
      </c>
      <c r="D11" s="8"/>
      <c r="E11" s="8">
        <v>28.37</v>
      </c>
      <c r="F11" s="8">
        <v>1.93</v>
      </c>
      <c r="G11" s="6">
        <f t="shared" si="2"/>
        <v>30.3</v>
      </c>
      <c r="H11" s="9">
        <v>52.06</v>
      </c>
      <c r="I11" s="8">
        <v>53.88</v>
      </c>
      <c r="J11" s="6">
        <f t="shared" si="3"/>
        <v>105.94</v>
      </c>
      <c r="K11" s="16">
        <f>I11+G11</f>
        <v>84.18</v>
      </c>
      <c r="L11" s="12">
        <f t="shared" si="0"/>
        <v>0.35994297933000713</v>
      </c>
      <c r="N11" s="12"/>
    </row>
    <row r="12" spans="1:14">
      <c r="A12" s="1" t="s">
        <v>14</v>
      </c>
      <c r="B12" s="13">
        <v>25</v>
      </c>
      <c r="C12" s="8">
        <f t="shared" si="1"/>
        <v>-53</v>
      </c>
      <c r="D12" s="8"/>
      <c r="E12" s="8">
        <v>22.48</v>
      </c>
      <c r="F12" s="8">
        <v>1.89</v>
      </c>
      <c r="G12" s="6">
        <f t="shared" si="2"/>
        <v>24.37</v>
      </c>
      <c r="H12" s="9"/>
      <c r="I12" s="8">
        <v>50.37</v>
      </c>
      <c r="J12" s="6">
        <f t="shared" si="3"/>
        <v>50.37</v>
      </c>
      <c r="K12" s="16">
        <f t="shared" si="4"/>
        <v>74.739999999999995</v>
      </c>
      <c r="L12" s="12">
        <f t="shared" si="0"/>
        <v>0.32606368744982611</v>
      </c>
      <c r="N12" s="12"/>
    </row>
    <row r="13" spans="1:14">
      <c r="A13" s="1" t="s">
        <v>15</v>
      </c>
      <c r="B13" s="13">
        <v>25</v>
      </c>
      <c r="C13" s="8">
        <f t="shared" si="1"/>
        <v>-53</v>
      </c>
      <c r="D13" s="8"/>
      <c r="E13" s="8">
        <v>23.75</v>
      </c>
      <c r="F13" s="8">
        <v>2.75</v>
      </c>
      <c r="G13" s="6">
        <f t="shared" si="2"/>
        <v>26.5</v>
      </c>
      <c r="H13" s="9"/>
      <c r="I13" s="8">
        <v>65.180000000000007</v>
      </c>
      <c r="J13" s="6">
        <f t="shared" si="3"/>
        <v>65.180000000000007</v>
      </c>
      <c r="K13" s="16">
        <f t="shared" si="4"/>
        <v>91.68</v>
      </c>
      <c r="L13" s="12">
        <f t="shared" si="0"/>
        <v>0.28904886561954624</v>
      </c>
      <c r="N13" s="12"/>
    </row>
    <row r="14" spans="1:14">
      <c r="A14" s="1" t="s">
        <v>16</v>
      </c>
      <c r="B14" s="13">
        <v>25</v>
      </c>
      <c r="C14" s="8">
        <f t="shared" si="1"/>
        <v>-53</v>
      </c>
      <c r="D14" s="8"/>
      <c r="E14" s="8">
        <v>23.35</v>
      </c>
      <c r="F14" s="8">
        <v>1.82</v>
      </c>
      <c r="G14" s="6">
        <f t="shared" si="2"/>
        <v>25.17</v>
      </c>
      <c r="H14" s="9"/>
      <c r="I14" s="8">
        <v>54.19</v>
      </c>
      <c r="J14" s="6">
        <f t="shared" si="3"/>
        <v>54.19</v>
      </c>
      <c r="K14" s="16">
        <f t="shared" si="4"/>
        <v>79.36</v>
      </c>
      <c r="L14" s="12">
        <f t="shared" si="0"/>
        <v>0.31716229838709681</v>
      </c>
      <c r="N14" s="12"/>
    </row>
    <row r="15" spans="1:14">
      <c r="A15" s="1" t="s">
        <v>17</v>
      </c>
      <c r="B15" s="13">
        <v>25</v>
      </c>
      <c r="C15" s="8">
        <f>B15-78</f>
        <v>-53</v>
      </c>
      <c r="D15" s="8"/>
      <c r="E15" s="8">
        <v>22.04</v>
      </c>
      <c r="F15" s="8">
        <v>1.73</v>
      </c>
      <c r="G15" s="6">
        <f t="shared" si="2"/>
        <v>23.77</v>
      </c>
      <c r="H15" s="9">
        <v>30.44</v>
      </c>
      <c r="I15" s="8">
        <v>58.85</v>
      </c>
      <c r="J15" s="6">
        <f t="shared" si="3"/>
        <v>89.29</v>
      </c>
      <c r="K15" s="16">
        <f>I15+G15</f>
        <v>82.62</v>
      </c>
      <c r="L15" s="12">
        <f t="shared" si="0"/>
        <v>0.28770273541515368</v>
      </c>
    </row>
    <row r="16" spans="1:14">
      <c r="A16" s="1" t="s">
        <v>18</v>
      </c>
      <c r="B16" s="13">
        <v>0</v>
      </c>
      <c r="C16" s="8">
        <f>B16-105</f>
        <v>-105</v>
      </c>
      <c r="D16" s="8"/>
      <c r="E16" s="8">
        <v>34.32</v>
      </c>
      <c r="F16" s="8">
        <v>1.77</v>
      </c>
      <c r="G16" s="6">
        <f t="shared" si="2"/>
        <v>36.090000000000003</v>
      </c>
      <c r="H16" s="9"/>
      <c r="I16" s="8">
        <v>63.78</v>
      </c>
      <c r="J16" s="6">
        <f t="shared" si="3"/>
        <v>63.78</v>
      </c>
      <c r="K16" s="16">
        <f t="shared" si="4"/>
        <v>99.87</v>
      </c>
      <c r="L16" s="12">
        <f t="shared" si="0"/>
        <v>0.36136978071492942</v>
      </c>
      <c r="N16" s="12"/>
    </row>
    <row r="17" spans="1:12">
      <c r="A17" s="1" t="s">
        <v>19</v>
      </c>
      <c r="B17" s="13">
        <v>0</v>
      </c>
      <c r="C17" s="8">
        <f>B17-105</f>
        <v>-105</v>
      </c>
      <c r="D17" s="8"/>
      <c r="E17" s="8">
        <v>26.18</v>
      </c>
      <c r="F17" s="8">
        <v>1.78</v>
      </c>
      <c r="G17" s="6">
        <f t="shared" si="2"/>
        <v>27.96</v>
      </c>
      <c r="H17" s="9"/>
      <c r="I17" s="8">
        <v>56.52</v>
      </c>
      <c r="J17" s="6">
        <f t="shared" si="3"/>
        <v>56.52</v>
      </c>
      <c r="K17" s="16">
        <f t="shared" si="4"/>
        <v>84.48</v>
      </c>
      <c r="L17" s="12">
        <f t="shared" si="0"/>
        <v>0.33096590909090906</v>
      </c>
    </row>
    <row r="18" spans="1:12">
      <c r="A18" s="1" t="s">
        <v>20</v>
      </c>
      <c r="B18" s="13">
        <v>5</v>
      </c>
      <c r="C18" s="8">
        <f>B18-105</f>
        <v>-100</v>
      </c>
      <c r="D18" s="8"/>
      <c r="E18" s="8">
        <v>23.6</v>
      </c>
      <c r="F18" s="8">
        <v>2.97</v>
      </c>
      <c r="G18" s="6">
        <f t="shared" si="2"/>
        <v>26.57</v>
      </c>
      <c r="H18" s="9"/>
      <c r="I18" s="8">
        <v>64</v>
      </c>
      <c r="J18" s="6">
        <f t="shared" si="3"/>
        <v>64</v>
      </c>
      <c r="K18" s="16">
        <f t="shared" si="4"/>
        <v>90.57</v>
      </c>
      <c r="L18" s="12">
        <f t="shared" si="0"/>
        <v>0.29336424864745503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299.93</v>
      </c>
      <c r="F20" s="6">
        <f t="shared" si="5"/>
        <v>24</v>
      </c>
      <c r="G20" s="6">
        <f t="shared" si="5"/>
        <v>323.93</v>
      </c>
      <c r="H20" s="6">
        <f t="shared" si="5"/>
        <v>82.5</v>
      </c>
      <c r="I20" s="6">
        <f t="shared" si="5"/>
        <v>681.72</v>
      </c>
      <c r="J20" s="6">
        <f t="shared" si="5"/>
        <v>764.21999999999991</v>
      </c>
      <c r="K20">
        <f t="shared" si="5"/>
        <v>1005.6500000000001</v>
      </c>
      <c r="L20" s="12">
        <f>AVERAGE(L7:L18)</f>
        <v>0.32233568486887881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62.73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45.29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61.9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53.88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50.37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65.180000000000007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54.19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58.85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63.78</v>
      </c>
      <c r="E33" s="7"/>
      <c r="F33" s="7"/>
    </row>
    <row r="34" spans="1:10">
      <c r="C34" s="1" t="s">
        <v>19</v>
      </c>
      <c r="D34" s="7">
        <f>J17</f>
        <v>56.52</v>
      </c>
      <c r="E34" s="7"/>
      <c r="F34" s="7"/>
    </row>
    <row r="35" spans="1:10">
      <c r="C35" s="1" t="s">
        <v>20</v>
      </c>
      <c r="D35" s="7">
        <f t="shared" si="6"/>
        <v>64</v>
      </c>
      <c r="E35" s="7"/>
      <c r="F35" s="7"/>
    </row>
    <row r="38" spans="1:10">
      <c r="A38" s="15" t="s">
        <v>28</v>
      </c>
    </row>
    <row r="40" spans="1:10" ht="15.7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A25" sqref="A25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50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53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80</v>
      </c>
      <c r="C7" s="8">
        <f>B7-78</f>
        <v>2</v>
      </c>
      <c r="D7" s="8"/>
      <c r="E7" s="8">
        <v>23.49</v>
      </c>
      <c r="F7" s="8">
        <v>2.13</v>
      </c>
      <c r="G7" s="6">
        <f>E7+F7</f>
        <v>25.619999999999997</v>
      </c>
      <c r="H7" s="9"/>
      <c r="I7" s="8">
        <v>50.98</v>
      </c>
      <c r="J7" s="6">
        <f>H7+I7</f>
        <v>50.98</v>
      </c>
      <c r="K7" s="16">
        <f>J7+G7</f>
        <v>76.599999999999994</v>
      </c>
      <c r="L7" s="12">
        <f t="shared" ref="L7:L18" si="0">G7/K7</f>
        <v>0.33446475195822456</v>
      </c>
      <c r="N7" s="12"/>
    </row>
    <row r="8" spans="1:14">
      <c r="A8" s="1" t="s">
        <v>10</v>
      </c>
      <c r="B8" s="13">
        <v>90</v>
      </c>
      <c r="C8" s="8">
        <f t="shared" ref="C8:C18" si="1">B8-78</f>
        <v>12</v>
      </c>
      <c r="D8" s="8"/>
      <c r="E8" s="8">
        <v>20.11</v>
      </c>
      <c r="F8" s="8">
        <v>1.79</v>
      </c>
      <c r="G8" s="6">
        <f t="shared" ref="G8:G18" si="2">E8+F8</f>
        <v>21.9</v>
      </c>
      <c r="H8" s="9"/>
      <c r="I8" s="8">
        <v>51.94</v>
      </c>
      <c r="J8" s="6">
        <f t="shared" ref="J8:J18" si="3">H8+I8</f>
        <v>51.94</v>
      </c>
      <c r="K8" s="16">
        <f t="shared" ref="K8:K18" si="4">J8+G8</f>
        <v>73.84</v>
      </c>
      <c r="L8" s="12">
        <f t="shared" si="0"/>
        <v>0.29658721560130008</v>
      </c>
      <c r="N8" s="12"/>
    </row>
    <row r="9" spans="1:14">
      <c r="A9" s="1" t="s">
        <v>11</v>
      </c>
      <c r="B9" s="13">
        <v>100</v>
      </c>
      <c r="C9" s="8">
        <f t="shared" si="1"/>
        <v>22</v>
      </c>
      <c r="D9" s="8"/>
      <c r="E9" s="8">
        <v>15.42</v>
      </c>
      <c r="F9" s="8">
        <v>1.68</v>
      </c>
      <c r="G9" s="6">
        <f t="shared" si="2"/>
        <v>17.100000000000001</v>
      </c>
      <c r="H9" s="9"/>
      <c r="I9" s="8">
        <v>44.66</v>
      </c>
      <c r="J9" s="6">
        <f t="shared" si="3"/>
        <v>44.66</v>
      </c>
      <c r="K9" s="16">
        <f t="shared" si="4"/>
        <v>61.76</v>
      </c>
      <c r="L9" s="12">
        <f t="shared" si="0"/>
        <v>0.27687823834196895</v>
      </c>
      <c r="N9" s="12"/>
    </row>
    <row r="10" spans="1:14">
      <c r="A10" s="1" t="s">
        <v>12</v>
      </c>
      <c r="B10" s="13">
        <v>85</v>
      </c>
      <c r="C10" s="8">
        <f t="shared" si="1"/>
        <v>7</v>
      </c>
      <c r="D10" s="8"/>
      <c r="E10" s="8">
        <v>23.2</v>
      </c>
      <c r="F10" s="8">
        <v>1.8</v>
      </c>
      <c r="G10" s="6">
        <f t="shared" si="2"/>
        <v>25</v>
      </c>
      <c r="H10" s="9"/>
      <c r="I10" s="8">
        <v>51.7</v>
      </c>
      <c r="J10" s="6">
        <f t="shared" si="3"/>
        <v>51.7</v>
      </c>
      <c r="K10" s="16">
        <f t="shared" si="4"/>
        <v>76.7</v>
      </c>
      <c r="L10" s="12">
        <f t="shared" si="0"/>
        <v>0.32594524119947849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28.07</v>
      </c>
      <c r="F11" s="8">
        <v>2.12</v>
      </c>
      <c r="G11" s="6">
        <f t="shared" si="2"/>
        <v>30.19</v>
      </c>
      <c r="H11" s="9">
        <v>44.01</v>
      </c>
      <c r="I11" s="8">
        <v>75.069999999999993</v>
      </c>
      <c r="J11" s="6">
        <f t="shared" si="3"/>
        <v>119.07999999999998</v>
      </c>
      <c r="K11" s="16">
        <f>I11+G11</f>
        <v>105.25999999999999</v>
      </c>
      <c r="L11" s="12">
        <f t="shared" si="0"/>
        <v>0.28681360440813231</v>
      </c>
      <c r="N11" s="12"/>
    </row>
    <row r="12" spans="1:14">
      <c r="A12" s="1" t="s">
        <v>14</v>
      </c>
      <c r="B12" s="13">
        <v>70</v>
      </c>
      <c r="C12" s="8">
        <f t="shared" si="1"/>
        <v>-8</v>
      </c>
      <c r="D12" s="8"/>
      <c r="E12" s="8">
        <v>30.3</v>
      </c>
      <c r="F12" s="8">
        <v>2.11</v>
      </c>
      <c r="G12" s="6">
        <f t="shared" si="2"/>
        <v>32.410000000000004</v>
      </c>
      <c r="H12" s="9"/>
      <c r="I12" s="8">
        <v>56.98</v>
      </c>
      <c r="J12" s="6">
        <f t="shared" si="3"/>
        <v>56.98</v>
      </c>
      <c r="K12" s="16">
        <f t="shared" si="4"/>
        <v>89.39</v>
      </c>
      <c r="L12" s="12">
        <f t="shared" si="0"/>
        <v>0.36256851996867662</v>
      </c>
      <c r="N12" s="12"/>
    </row>
    <row r="13" spans="1:14">
      <c r="A13" s="1" t="s">
        <v>15</v>
      </c>
      <c r="B13" s="13">
        <v>85</v>
      </c>
      <c r="C13" s="8">
        <f t="shared" si="1"/>
        <v>7</v>
      </c>
      <c r="D13" s="8"/>
      <c r="E13" s="8">
        <v>23.07</v>
      </c>
      <c r="F13" s="8">
        <v>3.06</v>
      </c>
      <c r="G13" s="6">
        <f t="shared" si="2"/>
        <v>26.13</v>
      </c>
      <c r="H13" s="9"/>
      <c r="I13" s="8">
        <v>51.45</v>
      </c>
      <c r="J13" s="6">
        <f t="shared" si="3"/>
        <v>51.45</v>
      </c>
      <c r="K13" s="16">
        <f t="shared" si="4"/>
        <v>77.58</v>
      </c>
      <c r="L13" s="12">
        <f t="shared" si="0"/>
        <v>0.33681361175560709</v>
      </c>
      <c r="N13" s="12"/>
    </row>
    <row r="14" spans="1:14">
      <c r="A14" s="1" t="s">
        <v>16</v>
      </c>
      <c r="B14" s="13">
        <v>85</v>
      </c>
      <c r="C14" s="8">
        <f t="shared" si="1"/>
        <v>7</v>
      </c>
      <c r="D14" s="8"/>
      <c r="E14" s="8">
        <v>21.33</v>
      </c>
      <c r="F14" s="8">
        <v>2.0299999999999998</v>
      </c>
      <c r="G14" s="6">
        <f t="shared" si="2"/>
        <v>23.36</v>
      </c>
      <c r="H14" s="9"/>
      <c r="I14" s="8">
        <v>68.45</v>
      </c>
      <c r="J14" s="6">
        <f t="shared" si="3"/>
        <v>68.45</v>
      </c>
      <c r="K14" s="16">
        <f t="shared" si="4"/>
        <v>91.81</v>
      </c>
      <c r="L14" s="12">
        <f t="shared" si="0"/>
        <v>0.25443851432305847</v>
      </c>
      <c r="N14" s="12"/>
    </row>
    <row r="15" spans="1:14">
      <c r="A15" s="1" t="s">
        <v>17</v>
      </c>
      <c r="B15" s="13">
        <v>80</v>
      </c>
      <c r="C15" s="8">
        <f t="shared" si="1"/>
        <v>2</v>
      </c>
      <c r="D15" s="8"/>
      <c r="E15" s="8">
        <v>23.76</v>
      </c>
      <c r="F15" s="8">
        <v>1.83</v>
      </c>
      <c r="G15" s="6">
        <f t="shared" si="2"/>
        <v>25.590000000000003</v>
      </c>
      <c r="H15" s="9">
        <v>26.7</v>
      </c>
      <c r="I15" s="8">
        <v>51.5</v>
      </c>
      <c r="J15" s="6">
        <f t="shared" si="3"/>
        <v>78.2</v>
      </c>
      <c r="K15" s="16">
        <f>I15+G15</f>
        <v>77.09</v>
      </c>
      <c r="L15" s="12">
        <f t="shared" si="0"/>
        <v>0.33194966921779739</v>
      </c>
    </row>
    <row r="16" spans="1:14">
      <c r="A16" s="1" t="s">
        <v>18</v>
      </c>
      <c r="B16" s="13">
        <v>60</v>
      </c>
      <c r="C16" s="8">
        <f t="shared" si="1"/>
        <v>-18</v>
      </c>
      <c r="D16" s="8"/>
      <c r="E16" s="8">
        <v>39.130000000000003</v>
      </c>
      <c r="F16" s="8">
        <v>2</v>
      </c>
      <c r="G16" s="6">
        <f t="shared" si="2"/>
        <v>41.13</v>
      </c>
      <c r="H16" s="9"/>
      <c r="I16" s="8">
        <v>65.06</v>
      </c>
      <c r="J16" s="6">
        <f t="shared" si="3"/>
        <v>65.06</v>
      </c>
      <c r="K16" s="16">
        <f t="shared" si="4"/>
        <v>106.19</v>
      </c>
      <c r="L16" s="12">
        <f t="shared" si="0"/>
        <v>0.38732460683680198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25.13</v>
      </c>
      <c r="F17" s="8">
        <v>2.0099999999999998</v>
      </c>
      <c r="G17" s="6">
        <f t="shared" si="2"/>
        <v>27.14</v>
      </c>
      <c r="H17" s="9"/>
      <c r="I17" s="8">
        <v>50.7</v>
      </c>
      <c r="J17" s="6">
        <f t="shared" si="3"/>
        <v>50.7</v>
      </c>
      <c r="K17" s="16">
        <f t="shared" si="4"/>
        <v>77.84</v>
      </c>
      <c r="L17" s="12">
        <f t="shared" si="0"/>
        <v>0.34866392600205548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22</v>
      </c>
      <c r="F18" s="8">
        <v>1.99</v>
      </c>
      <c r="G18" s="6">
        <f t="shared" si="2"/>
        <v>23.99</v>
      </c>
      <c r="H18" s="9"/>
      <c r="I18" s="8">
        <v>48.72</v>
      </c>
      <c r="J18" s="6">
        <f t="shared" si="3"/>
        <v>48.72</v>
      </c>
      <c r="K18" s="16">
        <f t="shared" si="4"/>
        <v>72.709999999999994</v>
      </c>
      <c r="L18" s="12">
        <f t="shared" si="0"/>
        <v>0.32994086095447672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295.01</v>
      </c>
      <c r="F20" s="6">
        <f t="shared" si="5"/>
        <v>24.549999999999994</v>
      </c>
      <c r="G20" s="6">
        <f t="shared" si="5"/>
        <v>319.56</v>
      </c>
      <c r="H20" s="6">
        <f t="shared" si="5"/>
        <v>70.709999999999994</v>
      </c>
      <c r="I20" s="6">
        <f t="shared" si="5"/>
        <v>667.21</v>
      </c>
      <c r="J20" s="6">
        <f t="shared" si="5"/>
        <v>737.92000000000007</v>
      </c>
      <c r="K20">
        <f t="shared" si="5"/>
        <v>986.7700000000001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50.98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51.94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44.66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51.7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75.069999999999993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56.98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51.45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68.45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65.06</v>
      </c>
      <c r="E33" s="7"/>
      <c r="F33" s="7"/>
    </row>
    <row r="34" spans="1:10">
      <c r="C34" s="1" t="s">
        <v>19</v>
      </c>
      <c r="D34" s="7">
        <f>J17</f>
        <v>50.7</v>
      </c>
      <c r="E34" s="7"/>
      <c r="F34" s="7"/>
    </row>
    <row r="35" spans="1:10">
      <c r="C35" s="1" t="s">
        <v>20</v>
      </c>
      <c r="D35" s="7">
        <f t="shared" si="6"/>
        <v>48.72</v>
      </c>
      <c r="E35" s="7"/>
      <c r="F35" s="7"/>
    </row>
    <row r="38" spans="1:10">
      <c r="A38" s="15" t="s">
        <v>28</v>
      </c>
    </row>
    <row r="40" spans="1:10" ht="15.75">
      <c r="A40" s="17" t="s">
        <v>51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52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G28" sqref="G28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49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55</v>
      </c>
      <c r="C7" s="8">
        <f>B7-78</f>
        <v>-23</v>
      </c>
      <c r="D7" s="8"/>
      <c r="E7" s="8">
        <v>21.04</v>
      </c>
      <c r="F7" s="8">
        <v>2.11</v>
      </c>
      <c r="G7" s="6">
        <f>E7+F7</f>
        <v>23.15</v>
      </c>
      <c r="H7" s="9"/>
      <c r="I7" s="8">
        <v>48.97</v>
      </c>
      <c r="J7" s="6">
        <f>H7+I7</f>
        <v>48.97</v>
      </c>
      <c r="K7" s="16">
        <f>J7+G7</f>
        <v>72.12</v>
      </c>
      <c r="L7" s="12">
        <f t="shared" ref="L7:L18" si="0">G7/K7</f>
        <v>0.3209927897947864</v>
      </c>
      <c r="N7" s="12"/>
    </row>
    <row r="8" spans="1:14">
      <c r="A8" s="1" t="s">
        <v>10</v>
      </c>
      <c r="B8" s="13">
        <v>55</v>
      </c>
      <c r="C8" s="8">
        <f t="shared" ref="C8:C18" si="1">B8-78</f>
        <v>-23</v>
      </c>
      <c r="D8" s="8"/>
      <c r="E8" s="8">
        <v>20.61</v>
      </c>
      <c r="F8" s="8">
        <v>1.8</v>
      </c>
      <c r="G8" s="6">
        <f t="shared" ref="G8:G18" si="2">E8+F8</f>
        <v>22.41</v>
      </c>
      <c r="H8" s="9"/>
      <c r="I8" s="8">
        <v>56.2</v>
      </c>
      <c r="J8" s="6">
        <f t="shared" ref="J8:J18" si="3">H8+I8</f>
        <v>56.2</v>
      </c>
      <c r="K8" s="16">
        <f t="shared" ref="K8:K18" si="4">J8+G8</f>
        <v>78.61</v>
      </c>
      <c r="L8" s="12">
        <f t="shared" si="0"/>
        <v>0.28507823432133317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23.43</v>
      </c>
      <c r="F9" s="8">
        <v>2.31</v>
      </c>
      <c r="G9" s="6">
        <f t="shared" si="2"/>
        <v>25.74</v>
      </c>
      <c r="H9" s="9"/>
      <c r="I9" s="8">
        <v>45.78</v>
      </c>
      <c r="J9" s="6">
        <f t="shared" si="3"/>
        <v>45.78</v>
      </c>
      <c r="K9" s="16">
        <f t="shared" si="4"/>
        <v>71.52</v>
      </c>
      <c r="L9" s="12">
        <f t="shared" si="0"/>
        <v>0.3598993288590604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22.69</v>
      </c>
      <c r="F10" s="8">
        <v>1.66</v>
      </c>
      <c r="G10" s="6">
        <f t="shared" si="2"/>
        <v>24.35</v>
      </c>
      <c r="H10" s="9"/>
      <c r="I10" s="8">
        <v>46.86</v>
      </c>
      <c r="J10" s="6">
        <f t="shared" si="3"/>
        <v>46.86</v>
      </c>
      <c r="K10" s="16">
        <f t="shared" si="4"/>
        <v>71.210000000000008</v>
      </c>
      <c r="L10" s="12">
        <f t="shared" si="0"/>
        <v>0.3419463558488976</v>
      </c>
      <c r="N10" s="12"/>
    </row>
    <row r="11" spans="1:14">
      <c r="A11" s="1" t="s">
        <v>13</v>
      </c>
      <c r="B11" s="13">
        <v>60</v>
      </c>
      <c r="C11" s="8">
        <f t="shared" si="1"/>
        <v>-18</v>
      </c>
      <c r="D11" s="8"/>
      <c r="E11" s="8">
        <v>27.99</v>
      </c>
      <c r="F11" s="8">
        <v>2.0299999999999998</v>
      </c>
      <c r="G11" s="6">
        <f t="shared" si="2"/>
        <v>30.02</v>
      </c>
      <c r="H11" s="9">
        <v>45.35</v>
      </c>
      <c r="I11" s="8">
        <v>57.55</v>
      </c>
      <c r="J11" s="6">
        <f t="shared" si="3"/>
        <v>102.9</v>
      </c>
      <c r="K11" s="16">
        <f>I11+G11</f>
        <v>87.57</v>
      </c>
      <c r="L11" s="12">
        <f t="shared" si="0"/>
        <v>0.34281146511362343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28.79</v>
      </c>
      <c r="F12" s="8">
        <v>2.09</v>
      </c>
      <c r="G12" s="6">
        <f t="shared" si="2"/>
        <v>30.88</v>
      </c>
      <c r="H12" s="9"/>
      <c r="I12" s="8">
        <v>39.83</v>
      </c>
      <c r="J12" s="6">
        <f t="shared" si="3"/>
        <v>39.83</v>
      </c>
      <c r="K12" s="16">
        <f t="shared" si="4"/>
        <v>70.709999999999994</v>
      </c>
      <c r="L12" s="12">
        <f t="shared" si="0"/>
        <v>0.43671333616178759</v>
      </c>
      <c r="N12" s="12"/>
    </row>
    <row r="13" spans="1:14">
      <c r="A13" s="1" t="s">
        <v>15</v>
      </c>
      <c r="B13" s="13">
        <v>70</v>
      </c>
      <c r="C13" s="8">
        <f t="shared" si="1"/>
        <v>-8</v>
      </c>
      <c r="D13" s="8"/>
      <c r="E13" s="8">
        <v>17.77</v>
      </c>
      <c r="F13" s="8">
        <v>2.04</v>
      </c>
      <c r="G13" s="6">
        <f t="shared" si="2"/>
        <v>19.809999999999999</v>
      </c>
      <c r="H13" s="9"/>
      <c r="I13" s="8">
        <v>49.18</v>
      </c>
      <c r="J13" s="6">
        <f t="shared" si="3"/>
        <v>49.18</v>
      </c>
      <c r="K13" s="16">
        <f t="shared" si="4"/>
        <v>68.989999999999995</v>
      </c>
      <c r="L13" s="12">
        <f t="shared" si="0"/>
        <v>0.28714306421220465</v>
      </c>
      <c r="N13" s="12"/>
    </row>
    <row r="14" spans="1:14">
      <c r="A14" s="1" t="s">
        <v>16</v>
      </c>
      <c r="B14" s="13">
        <v>75</v>
      </c>
      <c r="C14" s="8">
        <f t="shared" si="1"/>
        <v>-3</v>
      </c>
      <c r="D14" s="8"/>
      <c r="E14" s="8">
        <v>21.04</v>
      </c>
      <c r="F14" s="8">
        <v>2.76</v>
      </c>
      <c r="G14" s="6">
        <f t="shared" si="2"/>
        <v>23.799999999999997</v>
      </c>
      <c r="H14" s="9"/>
      <c r="I14" s="8">
        <v>64.47</v>
      </c>
      <c r="J14" s="6">
        <f t="shared" si="3"/>
        <v>64.47</v>
      </c>
      <c r="K14" s="16">
        <f t="shared" si="4"/>
        <v>88.27</v>
      </c>
      <c r="L14" s="12">
        <f t="shared" si="0"/>
        <v>0.26962727993655827</v>
      </c>
      <c r="N14" s="12"/>
    </row>
    <row r="15" spans="1:14">
      <c r="A15" s="1" t="s">
        <v>17</v>
      </c>
      <c r="B15" s="13">
        <v>75</v>
      </c>
      <c r="C15" s="8">
        <f t="shared" si="1"/>
        <v>-3</v>
      </c>
      <c r="D15" s="8"/>
      <c r="E15" s="8">
        <v>21.45</v>
      </c>
      <c r="F15" s="8">
        <v>2.02</v>
      </c>
      <c r="G15" s="6">
        <f t="shared" si="2"/>
        <v>23.47</v>
      </c>
      <c r="H15" s="9"/>
      <c r="I15" s="8">
        <v>52.72</v>
      </c>
      <c r="J15" s="6">
        <f t="shared" si="3"/>
        <v>52.72</v>
      </c>
      <c r="K15" s="16">
        <f>I15+G15</f>
        <v>76.19</v>
      </c>
      <c r="L15" s="12">
        <f t="shared" si="0"/>
        <v>0.30804567528547055</v>
      </c>
    </row>
    <row r="16" spans="1:14">
      <c r="A16" s="1" t="s">
        <v>18</v>
      </c>
      <c r="B16" s="13">
        <v>75</v>
      </c>
      <c r="C16" s="8">
        <f t="shared" si="1"/>
        <v>-3</v>
      </c>
      <c r="D16" s="8"/>
      <c r="E16" s="8">
        <v>27.28</v>
      </c>
      <c r="F16" s="8">
        <v>2.0499999999999998</v>
      </c>
      <c r="G16" s="6">
        <f t="shared" si="2"/>
        <v>29.330000000000002</v>
      </c>
      <c r="H16" s="9"/>
      <c r="I16" s="8">
        <v>50.87</v>
      </c>
      <c r="J16" s="6">
        <f t="shared" si="3"/>
        <v>50.87</v>
      </c>
      <c r="K16" s="16">
        <f t="shared" si="4"/>
        <v>80.2</v>
      </c>
      <c r="L16" s="12">
        <f t="shared" si="0"/>
        <v>0.36571072319201997</v>
      </c>
      <c r="N16" s="12"/>
    </row>
    <row r="17" spans="1:12">
      <c r="A17" s="1" t="s">
        <v>19</v>
      </c>
      <c r="B17" s="13">
        <v>75</v>
      </c>
      <c r="C17" s="8">
        <f t="shared" si="1"/>
        <v>-3</v>
      </c>
      <c r="D17" s="8"/>
      <c r="E17" s="8">
        <v>23.71</v>
      </c>
      <c r="F17" s="8">
        <v>2.29</v>
      </c>
      <c r="G17" s="6">
        <f t="shared" si="2"/>
        <v>26</v>
      </c>
      <c r="H17" s="9"/>
      <c r="I17" s="8">
        <v>62.95</v>
      </c>
      <c r="J17" s="6">
        <f t="shared" si="3"/>
        <v>62.95</v>
      </c>
      <c r="K17" s="16">
        <f t="shared" si="4"/>
        <v>88.95</v>
      </c>
      <c r="L17" s="12">
        <f t="shared" si="0"/>
        <v>0.29229904440697019</v>
      </c>
    </row>
    <row r="18" spans="1:12">
      <c r="A18" s="1" t="s">
        <v>20</v>
      </c>
      <c r="B18" s="13">
        <v>75</v>
      </c>
      <c r="C18" s="8">
        <f t="shared" si="1"/>
        <v>-3</v>
      </c>
      <c r="D18" s="8"/>
      <c r="E18" s="8">
        <v>27.16</v>
      </c>
      <c r="F18" s="8">
        <v>3.66</v>
      </c>
      <c r="G18" s="6">
        <f t="shared" si="2"/>
        <v>30.82</v>
      </c>
      <c r="H18" s="9"/>
      <c r="I18" s="8">
        <v>44.82</v>
      </c>
      <c r="J18" s="6">
        <f t="shared" si="3"/>
        <v>44.82</v>
      </c>
      <c r="K18" s="16">
        <f t="shared" si="4"/>
        <v>75.64</v>
      </c>
      <c r="L18" s="12">
        <f t="shared" si="0"/>
        <v>0.40745637228979376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282.95999999999998</v>
      </c>
      <c r="F20" s="6">
        <f t="shared" si="5"/>
        <v>26.819999999999997</v>
      </c>
      <c r="G20" s="6">
        <f t="shared" si="5"/>
        <v>309.78000000000003</v>
      </c>
      <c r="H20" s="6">
        <f t="shared" si="5"/>
        <v>45.35</v>
      </c>
      <c r="I20" s="6">
        <f t="shared" si="5"/>
        <v>620.20000000000016</v>
      </c>
      <c r="J20" s="6">
        <f t="shared" si="5"/>
        <v>665.55000000000018</v>
      </c>
      <c r="K20">
        <f t="shared" si="5"/>
        <v>929.98000000000013</v>
      </c>
      <c r="L20" s="12">
        <v>0.33579999999999999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48.97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56.2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45.78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46.86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57.55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39.83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49.18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64.47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52.72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50.87</v>
      </c>
      <c r="E33" s="7"/>
      <c r="F33" s="7"/>
    </row>
    <row r="34" spans="1:10">
      <c r="C34" s="1" t="s">
        <v>19</v>
      </c>
      <c r="D34" s="7">
        <f>J17</f>
        <v>62.95</v>
      </c>
      <c r="E34" s="7"/>
      <c r="F34" s="7"/>
    </row>
    <row r="35" spans="1:10">
      <c r="C35" s="1" t="s">
        <v>20</v>
      </c>
      <c r="D35" s="7">
        <f t="shared" si="6"/>
        <v>44.82</v>
      </c>
      <c r="E35" s="7"/>
      <c r="F35" s="7"/>
    </row>
    <row r="38" spans="1:10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I29" sqref="I29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48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20.170000000000002</v>
      </c>
      <c r="F7" s="8">
        <v>1.93</v>
      </c>
      <c r="G7" s="6">
        <f>E7+F7</f>
        <v>22.1</v>
      </c>
      <c r="H7" s="9"/>
      <c r="I7" s="8">
        <v>47.26</v>
      </c>
      <c r="J7" s="6">
        <f>H7+I7</f>
        <v>47.26</v>
      </c>
      <c r="K7" s="16">
        <f>J7+G7</f>
        <v>69.36</v>
      </c>
      <c r="L7" s="12">
        <f t="shared" ref="L7:L18" si="0">G7/K7</f>
        <v>0.31862745098039219</v>
      </c>
      <c r="N7" s="12"/>
    </row>
    <row r="8" spans="1:14">
      <c r="A8" s="1" t="s">
        <v>10</v>
      </c>
      <c r="B8" s="13">
        <v>60</v>
      </c>
      <c r="C8" s="8">
        <f t="shared" ref="C8:C18" si="1">B8-78</f>
        <v>-18</v>
      </c>
      <c r="D8" s="8"/>
      <c r="E8" s="8">
        <v>17.850000000000001</v>
      </c>
      <c r="F8" s="8">
        <v>1.41</v>
      </c>
      <c r="G8" s="6">
        <f t="shared" ref="G8:G18" si="2">E8+F8</f>
        <v>19.260000000000002</v>
      </c>
      <c r="H8" s="9"/>
      <c r="I8" s="8">
        <v>40.81</v>
      </c>
      <c r="J8" s="6">
        <f t="shared" ref="J8:J18" si="3">H8+I8</f>
        <v>40.81</v>
      </c>
      <c r="K8" s="16">
        <f t="shared" ref="K8:K18" si="4">J8+G8</f>
        <v>60.070000000000007</v>
      </c>
      <c r="L8" s="12">
        <f t="shared" si="0"/>
        <v>0.32062593640752451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19.78</v>
      </c>
      <c r="F9" s="8">
        <v>2.4900000000000002</v>
      </c>
      <c r="G9" s="6">
        <f t="shared" si="2"/>
        <v>22.270000000000003</v>
      </c>
      <c r="H9" s="9"/>
      <c r="I9" s="8">
        <v>56.68</v>
      </c>
      <c r="J9" s="6">
        <f t="shared" si="3"/>
        <v>56.68</v>
      </c>
      <c r="K9" s="16">
        <f t="shared" si="4"/>
        <v>78.95</v>
      </c>
      <c r="L9" s="12">
        <f t="shared" si="0"/>
        <v>0.28207726409119699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</v>
      </c>
      <c r="F10" s="8">
        <v>1.3</v>
      </c>
      <c r="G10" s="6">
        <f t="shared" si="2"/>
        <v>23.3</v>
      </c>
      <c r="H10" s="9"/>
      <c r="I10" s="8">
        <v>50.35</v>
      </c>
      <c r="J10" s="6">
        <f t="shared" si="3"/>
        <v>50.35</v>
      </c>
      <c r="K10" s="16">
        <f t="shared" si="4"/>
        <v>73.650000000000006</v>
      </c>
      <c r="L10" s="12">
        <f t="shared" si="0"/>
        <v>0.31636116768499661</v>
      </c>
      <c r="N10" s="12"/>
    </row>
    <row r="11" spans="1:14">
      <c r="A11" s="1" t="s">
        <v>13</v>
      </c>
      <c r="B11" s="13">
        <v>55</v>
      </c>
      <c r="C11" s="8">
        <f t="shared" si="1"/>
        <v>-23</v>
      </c>
      <c r="D11" s="8"/>
      <c r="E11" s="8">
        <v>21.71</v>
      </c>
      <c r="F11" s="8">
        <v>2.62</v>
      </c>
      <c r="G11" s="6">
        <f t="shared" si="2"/>
        <v>24.330000000000002</v>
      </c>
      <c r="H11" s="9">
        <v>50.63</v>
      </c>
      <c r="I11" s="8">
        <v>51.39</v>
      </c>
      <c r="J11" s="6">
        <f t="shared" si="3"/>
        <v>102.02000000000001</v>
      </c>
      <c r="K11" s="16">
        <f>I11+G11</f>
        <v>75.72</v>
      </c>
      <c r="L11" s="12">
        <f t="shared" si="0"/>
        <v>0.32131537242472269</v>
      </c>
      <c r="N11" s="12"/>
    </row>
    <row r="12" spans="1:14">
      <c r="A12" s="1" t="s">
        <v>14</v>
      </c>
      <c r="B12" s="13">
        <v>55</v>
      </c>
      <c r="C12" s="8">
        <f t="shared" si="1"/>
        <v>-23</v>
      </c>
      <c r="D12" s="8"/>
      <c r="E12" s="8">
        <v>36.630000000000003</v>
      </c>
      <c r="F12" s="8">
        <v>2.97</v>
      </c>
      <c r="G12" s="6">
        <f t="shared" si="2"/>
        <v>39.6</v>
      </c>
      <c r="H12" s="9"/>
      <c r="I12" s="8">
        <v>73.02</v>
      </c>
      <c r="J12" s="6">
        <f t="shared" si="3"/>
        <v>73.02</v>
      </c>
      <c r="K12" s="16">
        <f t="shared" si="4"/>
        <v>112.62</v>
      </c>
      <c r="L12" s="12">
        <f t="shared" si="0"/>
        <v>0.35162493340436868</v>
      </c>
      <c r="N12" s="12"/>
    </row>
    <row r="13" spans="1:14">
      <c r="A13" s="1" t="s">
        <v>15</v>
      </c>
      <c r="B13" s="13">
        <v>55</v>
      </c>
      <c r="C13" s="8">
        <f t="shared" si="1"/>
        <v>-23</v>
      </c>
      <c r="D13" s="8"/>
      <c r="E13" s="8">
        <v>22.7</v>
      </c>
      <c r="F13" s="8">
        <v>1.61</v>
      </c>
      <c r="G13" s="6">
        <f t="shared" si="2"/>
        <v>24.31</v>
      </c>
      <c r="H13" s="9"/>
      <c r="I13" s="8">
        <v>49.31</v>
      </c>
      <c r="J13" s="6">
        <f t="shared" si="3"/>
        <v>49.31</v>
      </c>
      <c r="K13" s="16">
        <f t="shared" si="4"/>
        <v>73.62</v>
      </c>
      <c r="L13" s="12">
        <f t="shared" si="0"/>
        <v>0.33020918228742185</v>
      </c>
      <c r="N13" s="12"/>
    </row>
    <row r="14" spans="1:14">
      <c r="A14" s="1" t="s">
        <v>16</v>
      </c>
      <c r="B14" s="13">
        <v>55</v>
      </c>
      <c r="C14" s="8">
        <f t="shared" si="1"/>
        <v>-23</v>
      </c>
      <c r="D14" s="8"/>
      <c r="E14" s="8">
        <v>22.54</v>
      </c>
      <c r="F14" s="8">
        <v>1.83</v>
      </c>
      <c r="G14" s="6">
        <f t="shared" si="2"/>
        <v>24.369999999999997</v>
      </c>
      <c r="H14" s="9"/>
      <c r="I14" s="8">
        <v>65.09</v>
      </c>
      <c r="J14" s="6">
        <f t="shared" si="3"/>
        <v>65.09</v>
      </c>
      <c r="K14" s="16">
        <f t="shared" si="4"/>
        <v>89.460000000000008</v>
      </c>
      <c r="L14" s="12">
        <f t="shared" si="0"/>
        <v>0.27241225128549068</v>
      </c>
      <c r="N14" s="12"/>
    </row>
    <row r="15" spans="1:14">
      <c r="A15" s="1" t="s">
        <v>17</v>
      </c>
      <c r="B15" s="13">
        <v>55</v>
      </c>
      <c r="C15" s="8">
        <f t="shared" si="1"/>
        <v>-23</v>
      </c>
      <c r="D15" s="8"/>
      <c r="E15" s="8">
        <v>22.69</v>
      </c>
      <c r="F15" s="8">
        <v>3.02</v>
      </c>
      <c r="G15" s="6">
        <f t="shared" si="2"/>
        <v>25.71</v>
      </c>
      <c r="H15" s="9"/>
      <c r="I15" s="8">
        <v>51.33</v>
      </c>
      <c r="J15" s="6">
        <f t="shared" si="3"/>
        <v>51.33</v>
      </c>
      <c r="K15" s="16">
        <f>I15+G15</f>
        <v>77.039999999999992</v>
      </c>
      <c r="L15" s="12">
        <f t="shared" si="0"/>
        <v>0.33372274143302183</v>
      </c>
    </row>
    <row r="16" spans="1:14">
      <c r="A16" s="1" t="s">
        <v>18</v>
      </c>
      <c r="B16" s="13">
        <v>55</v>
      </c>
      <c r="C16" s="8">
        <f t="shared" si="1"/>
        <v>-23</v>
      </c>
      <c r="D16" s="8"/>
      <c r="E16" s="8">
        <v>20.85</v>
      </c>
      <c r="F16" s="8">
        <v>2.2599999999999998</v>
      </c>
      <c r="G16" s="6">
        <f t="shared" si="2"/>
        <v>23.11</v>
      </c>
      <c r="H16" s="9"/>
      <c r="I16" s="8">
        <v>49.24</v>
      </c>
      <c r="J16" s="6">
        <f t="shared" si="3"/>
        <v>49.24</v>
      </c>
      <c r="K16" s="16">
        <f t="shared" si="4"/>
        <v>72.349999999999994</v>
      </c>
      <c r="L16" s="12">
        <f t="shared" si="0"/>
        <v>0.31941948859709746</v>
      </c>
      <c r="N16" s="12"/>
    </row>
    <row r="17" spans="1:12">
      <c r="A17" s="1" t="s">
        <v>19</v>
      </c>
      <c r="B17" s="13">
        <v>55</v>
      </c>
      <c r="C17" s="8">
        <f t="shared" si="1"/>
        <v>-23</v>
      </c>
      <c r="D17" s="8"/>
      <c r="E17" s="8">
        <v>23.38</v>
      </c>
      <c r="F17" s="8">
        <v>2.16</v>
      </c>
      <c r="G17" s="6">
        <f t="shared" si="2"/>
        <v>25.54</v>
      </c>
      <c r="H17" s="9"/>
      <c r="I17" s="8">
        <v>64.959999999999994</v>
      </c>
      <c r="J17" s="6">
        <f t="shared" si="3"/>
        <v>64.959999999999994</v>
      </c>
      <c r="K17" s="16">
        <f t="shared" si="4"/>
        <v>90.5</v>
      </c>
      <c r="L17" s="12">
        <f t="shared" si="0"/>
        <v>0.28220994475138123</v>
      </c>
    </row>
    <row r="18" spans="1:12">
      <c r="A18" s="1" t="s">
        <v>20</v>
      </c>
      <c r="B18" s="13">
        <v>55</v>
      </c>
      <c r="C18" s="8">
        <f t="shared" si="1"/>
        <v>-23</v>
      </c>
      <c r="D18" s="8"/>
      <c r="E18" s="8">
        <v>42.24</v>
      </c>
      <c r="F18" s="8">
        <v>2.41</v>
      </c>
      <c r="G18" s="6">
        <f t="shared" si="2"/>
        <v>44.650000000000006</v>
      </c>
      <c r="H18" s="9"/>
      <c r="I18" s="8">
        <v>50.87</v>
      </c>
      <c r="J18" s="6">
        <f t="shared" si="3"/>
        <v>50.87</v>
      </c>
      <c r="K18" s="16">
        <f t="shared" si="4"/>
        <v>95.52000000000001</v>
      </c>
      <c r="L18" s="12">
        <f t="shared" si="0"/>
        <v>0.46744137353433834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292.53999999999996</v>
      </c>
      <c r="F20" s="6">
        <f t="shared" si="5"/>
        <v>26.009999999999998</v>
      </c>
      <c r="G20" s="6">
        <f t="shared" si="5"/>
        <v>318.55000000000007</v>
      </c>
      <c r="H20" s="6">
        <f t="shared" si="5"/>
        <v>50.63</v>
      </c>
      <c r="I20" s="6">
        <f t="shared" si="5"/>
        <v>650.30999999999995</v>
      </c>
      <c r="J20" s="6">
        <f t="shared" si="5"/>
        <v>700.94</v>
      </c>
      <c r="K20">
        <f t="shared" si="5"/>
        <v>968.86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47.26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40.81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56.68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51.39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73.02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49.31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65.09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51.33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49.24</v>
      </c>
      <c r="E33" s="7"/>
      <c r="F33" s="7"/>
    </row>
    <row r="34" spans="1:10">
      <c r="C34" s="1" t="s">
        <v>19</v>
      </c>
      <c r="D34" s="7">
        <f>J17</f>
        <v>64.959999999999994</v>
      </c>
      <c r="E34" s="7"/>
      <c r="F34" s="7"/>
    </row>
    <row r="35" spans="1:10">
      <c r="C35" s="1" t="s">
        <v>20</v>
      </c>
      <c r="D35" s="7">
        <f t="shared" si="6"/>
        <v>50.87</v>
      </c>
      <c r="E35" s="7"/>
      <c r="F35" s="7"/>
    </row>
    <row r="38" spans="1:10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Waste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Lachapelle</dc:creator>
  <cp:lastModifiedBy>Ronald Morales</cp:lastModifiedBy>
  <cp:lastPrinted>2023-10-11T16:43:48Z</cp:lastPrinted>
  <dcterms:created xsi:type="dcterms:W3CDTF">2010-10-04T17:36:19Z</dcterms:created>
  <dcterms:modified xsi:type="dcterms:W3CDTF">2024-01-01T19:36:04Z</dcterms:modified>
</cp:coreProperties>
</file>